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eis\Documents\_AKCE\__Koupaliště Beroun\3_verze 11 03 2019 etapizace\Výkaz výměr\Samostatné dílčí výkazy výměr\"/>
    </mc:Choice>
  </mc:AlternateContent>
  <xr:revisionPtr revIDLastSave="0" documentId="13_ncr:1_{303B2BBF-CE2B-4533-93CF-D799AD2F21B2}" xr6:coauthVersionLast="40" xr6:coauthVersionMax="40" xr10:uidLastSave="{00000000-0000-0000-0000-000000000000}"/>
  <bookViews>
    <workbookView xWindow="-120" yWindow="-120" windowWidth="29040" windowHeight="15840" activeTab="1" xr2:uid="{00000000-000D-0000-FFFF-FFFF00000000}"/>
  </bookViews>
  <sheets>
    <sheet name="Souhrn" sheetId="9" r:id="rId1"/>
    <sheet name="Víceúčelový bazén" sheetId="6" r:id="rId2"/>
    <sheet name="Dětský bazén" sheetId="7" r:id="rId3"/>
    <sheet name="Brodítka a sprchy" sheetId="8" r:id="rId4"/>
  </sheets>
  <definedNames>
    <definedName name="_xlnm.Print_Area" localSheetId="3">'Brodítka a sprchy'!$A$1:$H$16</definedName>
    <definedName name="_xlnm.Print_Area" localSheetId="2">'Dětský bazén'!$A$1:$H$63</definedName>
    <definedName name="_xlnm.Print_Area" localSheetId="0">Souhrn!$A$1:$E$11</definedName>
    <definedName name="_xlnm.Print_Area" localSheetId="1">'Víceúčelový bazén'!$A$1:$H$127</definedName>
  </definedNames>
  <calcPr calcId="181029"/>
</workbook>
</file>

<file path=xl/calcChain.xml><?xml version="1.0" encoding="utf-8"?>
<calcChain xmlns="http://schemas.openxmlformats.org/spreadsheetml/2006/main">
  <c r="G14" i="8" l="1"/>
  <c r="H14" i="8"/>
  <c r="H12" i="8"/>
  <c r="G10" i="8"/>
  <c r="H10" i="8"/>
  <c r="G76" i="6"/>
  <c r="H115" i="6"/>
  <c r="H113" i="6"/>
  <c r="H111" i="6"/>
  <c r="H109" i="6"/>
  <c r="H80" i="6"/>
  <c r="H78" i="6"/>
  <c r="H74" i="6"/>
  <c r="H72" i="6"/>
  <c r="G15" i="7"/>
  <c r="H39" i="7" l="1"/>
  <c r="H34" i="6"/>
  <c r="H15" i="6"/>
  <c r="H10" i="6"/>
  <c r="H50" i="7"/>
  <c r="H24" i="7"/>
  <c r="H10" i="7"/>
  <c r="H17" i="7"/>
  <c r="H86" i="6"/>
  <c r="G107" i="6"/>
  <c r="H55" i="6"/>
  <c r="H9" i="7" l="1"/>
  <c r="H9" i="8"/>
  <c r="H16" i="8" s="1"/>
  <c r="H9" i="6"/>
  <c r="H127" i="6" s="1"/>
  <c r="G32" i="6"/>
  <c r="H63" i="7" l="1"/>
  <c r="E6" i="9"/>
  <c r="E7" i="9"/>
  <c r="E5" i="9"/>
  <c r="E8" i="9" s="1"/>
  <c r="G12" i="8"/>
  <c r="G9" i="8" s="1"/>
  <c r="D7" i="9" s="1"/>
  <c r="G16" i="8" l="1"/>
  <c r="G11" i="7"/>
  <c r="G13" i="7"/>
  <c r="G11" i="6"/>
  <c r="G13" i="6"/>
  <c r="G10" i="7" l="1"/>
  <c r="G10" i="6"/>
  <c r="G61" i="7"/>
  <c r="G59" i="7"/>
  <c r="G57" i="7"/>
  <c r="G55" i="7"/>
  <c r="G53" i="7"/>
  <c r="G51" i="7"/>
  <c r="G48" i="7"/>
  <c r="G46" i="7"/>
  <c r="G44" i="7"/>
  <c r="G42" i="7"/>
  <c r="G40" i="7"/>
  <c r="G37" i="7"/>
  <c r="G35" i="7"/>
  <c r="G33" i="7"/>
  <c r="G31" i="7"/>
  <c r="G29" i="7"/>
  <c r="G27" i="7"/>
  <c r="G25" i="7"/>
  <c r="G22" i="7"/>
  <c r="G20" i="7"/>
  <c r="G18" i="7"/>
  <c r="G125" i="6"/>
  <c r="G123" i="6"/>
  <c r="G121" i="6"/>
  <c r="G119" i="6"/>
  <c r="G117" i="6"/>
  <c r="G105" i="6"/>
  <c r="G103" i="6"/>
  <c r="G101" i="6"/>
  <c r="G99" i="6"/>
  <c r="G97" i="6"/>
  <c r="G95" i="6"/>
  <c r="G93" i="6"/>
  <c r="G91" i="6"/>
  <c r="G89" i="6"/>
  <c r="G87" i="6"/>
  <c r="G84" i="6"/>
  <c r="G82" i="6"/>
  <c r="G70" i="6"/>
  <c r="G68" i="6"/>
  <c r="G66" i="6"/>
  <c r="G64" i="6"/>
  <c r="G62" i="6"/>
  <c r="G60" i="6"/>
  <c r="G58" i="6"/>
  <c r="G56" i="6"/>
  <c r="G53" i="6"/>
  <c r="G51" i="6"/>
  <c r="G49" i="6"/>
  <c r="G47" i="6"/>
  <c r="G45" i="6"/>
  <c r="G43" i="6"/>
  <c r="G41" i="6"/>
  <c r="G39" i="6"/>
  <c r="G37" i="6"/>
  <c r="G35" i="6"/>
  <c r="G30" i="6"/>
  <c r="G28" i="6"/>
  <c r="G26" i="6"/>
  <c r="G24" i="6"/>
  <c r="G22" i="6"/>
  <c r="G20" i="6"/>
  <c r="G18" i="6"/>
  <c r="G16" i="6"/>
  <c r="G86" i="6" l="1"/>
  <c r="G15" i="6"/>
  <c r="G24" i="7"/>
  <c r="G39" i="7"/>
  <c r="G17" i="7"/>
  <c r="G50" i="7"/>
  <c r="G34" i="6"/>
  <c r="G55" i="6"/>
  <c r="G9" i="7" l="1"/>
  <c r="G9" i="6"/>
  <c r="G63" i="7" l="1"/>
  <c r="D6" i="9"/>
  <c r="G127" i="6"/>
  <c r="D5" i="9"/>
  <c r="D8" i="9" l="1"/>
</calcChain>
</file>

<file path=xl/sharedStrings.xml><?xml version="1.0" encoding="utf-8"?>
<sst xmlns="http://schemas.openxmlformats.org/spreadsheetml/2006/main" count="427" uniqueCount="242">
  <si>
    <t>AKCE: Rekonstrukce letního koupaliště Beroun</t>
  </si>
  <si>
    <t>MÍSTO STAVBY: Beroun</t>
  </si>
  <si>
    <t xml:space="preserve">OZNAČENÍ: Víceúčelový bazén                                                               </t>
  </si>
  <si>
    <t>ROZMĚRY:</t>
  </si>
  <si>
    <t>Šířka</t>
  </si>
  <si>
    <t>Délka</t>
  </si>
  <si>
    <t>Hloubka</t>
  </si>
  <si>
    <t>Šířka žlábku</t>
  </si>
  <si>
    <t>Šířka přelivové hrany</t>
  </si>
  <si>
    <t>Číslo položky</t>
  </si>
  <si>
    <t>Zkrácený text dodávky - montáže</t>
  </si>
  <si>
    <t>mj</t>
  </si>
  <si>
    <t>Počet</t>
  </si>
  <si>
    <t>Cena za mj bez DPH
CZK/mj</t>
  </si>
  <si>
    <t xml:space="preserve">          </t>
  </si>
  <si>
    <t>CELKOVÁ CENA BEZ DPH</t>
  </si>
  <si>
    <t xml:space="preserve">      </t>
  </si>
  <si>
    <t>TĚLESO BAZÉNU</t>
  </si>
  <si>
    <t xml:space="preserve">1.1.      </t>
  </si>
  <si>
    <t xml:space="preserve">pack  </t>
  </si>
  <si>
    <t xml:space="preserve">1.2.      </t>
  </si>
  <si>
    <t xml:space="preserve">m2    </t>
  </si>
  <si>
    <t>VNITŘNÍ VESTAVBY DO BAZÉNU</t>
  </si>
  <si>
    <t xml:space="preserve">2.01.     </t>
  </si>
  <si>
    <t xml:space="preserve">m     </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</si>
  <si>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t>
  </si>
  <si>
    <t xml:space="preserve">2.02.     </t>
  </si>
  <si>
    <t xml:space="preserve">ks    </t>
  </si>
  <si>
    <t>Provedení dle výrobce, materiál nosné konstrukce dle PD, materiál stupnic nerez, výška stupnic 300 mm, šířka stupnic 600 mm. Konstrukce provedena tak, že v místě přelivné hrany je vytvořena vodorovná ploška s protiskluzovou úpravou dle platných legislativních předpisů. Provedení v souladu s ČSN EN 13451.</t>
  </si>
  <si>
    <t xml:space="preserve">2.03.     </t>
  </si>
  <si>
    <t>Madla k zapuštěnému žebříku výkl. - úprava BRUS</t>
  </si>
  <si>
    <t xml:space="preserve">pár   </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</si>
  <si>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t>
  </si>
  <si>
    <t xml:space="preserve">2.04.     </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</si>
  <si>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</si>
  <si>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2.05.     </t>
  </si>
  <si>
    <t xml:space="preserve">2.06.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</si>
  <si>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</si>
  <si>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2.07.     </t>
  </si>
  <si>
    <t xml:space="preserve">2.08.     </t>
  </si>
  <si>
    <t>BAZÉNOVÁ HYDRAULIKA</t>
  </si>
  <si>
    <t xml:space="preserve">3.01.     </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</si>
  <si>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</si>
  <si>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</si>
  <si>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 xml:space="preserve">3.03.     </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</si>
  <si>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</si>
  <si>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3.04.     </t>
  </si>
  <si>
    <t xml:space="preserve">3.05.     </t>
  </si>
  <si>
    <t>Tryska vtoková ze dna s bezšroubovým uzávěrem krytu - kruhová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</si>
  <si>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</si>
  <si>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 xml:space="preserve">3.06.     </t>
  </si>
  <si>
    <t xml:space="preserve">3.07.     </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</si>
  <si>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</si>
  <si>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3.08.     </t>
  </si>
  <si>
    <t>Lapač hrubých nečistot</t>
  </si>
  <si>
    <t>Slouží ke snížení propadu hrubých nečistot do odtoku ze žlábku. Je tvořený perforovaným nerezovým plechem tvarově uzpůsobeným odtoku ze žlábku.</t>
  </si>
  <si>
    <t xml:space="preserve">3.09.     </t>
  </si>
  <si>
    <t>Vlnolam ve žlábku</t>
  </si>
  <si>
    <t>Směrová regulace proudu vody v rohovém dílu žlábku je tvořená přivařenými nerezovými žebry ke dnu žlábku, tvarově uzpůsobenými požadovanému proudění vody ve žlábku.</t>
  </si>
  <si>
    <t xml:space="preserve">3.10.     </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</si>
  <si>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je upevněn k otvoru kanálu pomocí bezšroubového rychlouzávěru, který zajistí obsluze bazénů rychlé a snadné otevírání a zavírání.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</si>
  <si>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</si>
  <si>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t>
  </si>
  <si>
    <t>Potrubní rozvody v rozsahu a dimenzi dle PD. Provedení dle normy ČSN EN 1090-1.</t>
  </si>
  <si>
    <t>VYBAVENÍ BAZÉNU</t>
  </si>
  <si>
    <t xml:space="preserve">4.01.     </t>
  </si>
  <si>
    <t>Roštnice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</si>
  <si>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t>
  </si>
  <si>
    <t xml:space="preserve">4.02.     </t>
  </si>
  <si>
    <t>Roštnice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</si>
  <si>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</si>
  <si>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4.03.     </t>
  </si>
  <si>
    <t>Roštnice kruhová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</si>
  <si>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Zakružení roštnice je provedeno zmenšením mezery mezi prvky na vnitřní straně zakružení tak, aby odpovídal tvaru žlábku. Nepřipouští se jednopáteřní propojení prvků roštnice k sobě vzájemným zásunem na perodrážku.</t>
  </si>
  <si>
    <t xml:space="preserve">4.04.     </t>
  </si>
  <si>
    <t>Bezpečnostní zn. - informační piktogram - rovné hrany</t>
  </si>
  <si>
    <t>Bezpečnostní značka s piktogramem např. "pro neplavce, hl. vody". Umístění v jedné úrovni s horní stranou roštnice, bez výstupků a ostrých hran._x000D_
Deska s označením modrá, rám a symbolika bílá.</t>
  </si>
  <si>
    <t xml:space="preserve">4.05.     </t>
  </si>
  <si>
    <t>Bezpečnostní zn. - informační piktogram - zaoblené hrany (pro kruhové bazény)</t>
  </si>
  <si>
    <t xml:space="preserve">4.06.     </t>
  </si>
  <si>
    <t>Chemické značení (podvodní plavecké pásy) - dno vč. obrátkových stěn</t>
  </si>
  <si>
    <t>Pásy rozměrově a barevně odlišující osu plavecké dráhy dle FINA a PD. Barevný efekt proveden procesem, založeným na bezproudovém anodickém vylučování vrstvy oxidů kovů, za vzniku interferenční vrstvy oxidů kovů a to v takové tloušťce vrstvy, která zrakem na denním světle vykazuje kobaltově modré až černé zabarvení, kobaltová modř RAL 5013. Pásy umístěné na dně a čelních stěnách. Z důvodu nebezpečí vzniku mezikrystalické koroze se nepřipouští jakékoli nánosy, nátěry nebo nástřiky podvodních plaveckých pásů na nerezové části bazénu.</t>
  </si>
  <si>
    <t xml:space="preserve">4.07.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</si>
  <si>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</si>
  <si>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</si>
  <si>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4.08.     </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</si>
  <si>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</si>
  <si>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</si>
  <si>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4.09.     </t>
  </si>
  <si>
    <t xml:space="preserve">4.10.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</si>
  <si>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</si>
  <si>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</si>
  <si>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4.11.     </t>
  </si>
  <si>
    <t xml:space="preserve">4.12.     </t>
  </si>
  <si>
    <t>Držák dělících lan</t>
  </si>
  <si>
    <t>Držák dělících lan, sestávající z konstrukčního elementu navařeného na stěnu bazénu, který je pevně navařen do dělící stěny dle PD. Konstrukční element je umístěn v úrovni vodní hladiny dle PD.</t>
  </si>
  <si>
    <t xml:space="preserve">4.13.     </t>
  </si>
  <si>
    <t xml:space="preserve">4.14.     </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</si>
  <si>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uzamykatelná._x000D_
Hmotnost bez lan: 50 kg_x000D_
Maximální zatížení: 260 kg_x000D_
Rozměry: 1910 x 1250 x 1410 mm_x000D_
Nerezová ocel EN 1.4404_x000D_
Částečně lakovaná konstrukce.</t>
  </si>
  <si>
    <t xml:space="preserve">4.15.     </t>
  </si>
  <si>
    <t>Dělící lano včetně plováků</t>
  </si>
  <si>
    <t>Slouží k oddělení jednotlivých částí bazénové plochy z bezpečnostních nebo jiných důvodů. Dodávka zahrnuje lano včetně plováků a napínacích a upevňovacích elementů._x000D_
Důraz kladen na bezpečnost a odolnost proti poškození.</t>
  </si>
  <si>
    <t>Dělící lano - kotvící sada (2ks)</t>
  </si>
  <si>
    <t>Kotevní prvky umožňující plynulé napnutí dělících lan, provedení dle PD, včetně segmentů pro zabezpečení bezpečnosti /převlečné návleky/.</t>
  </si>
  <si>
    <t>ATRAKCE</t>
  </si>
  <si>
    <t xml:space="preserve">5.01.     </t>
  </si>
  <si>
    <t xml:space="preserve">5.02.     </t>
  </si>
  <si>
    <t>Vodní zvon</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</si>
  <si>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</si>
  <si>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 xml:space="preserve">5.03.     </t>
  </si>
  <si>
    <t>Tryska proudového kanálu - kruhová</t>
  </si>
  <si>
    <t>Jedná se o speciální konstrukci krytu a vlastního tělesa trysky proudového kanálu. Důraz kladen na tuhost konstrukce a kvalitu provedení bez výstupků a otřepů. Tryskou se přihání kontinuelní proud vody do bazénového tělesa a vytváří se tak rotace vody v bazénu.</t>
  </si>
  <si>
    <t xml:space="preserve">OZNAČENÍ: Dětský bazén                                                                    </t>
  </si>
  <si>
    <t>Mimoúrovňový spojovací skluz rovný</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</si>
  <si>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t>
  </si>
  <si>
    <t>Vodní ježek s odběrem chloru</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</si>
  <si>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t>
  </si>
  <si>
    <t>23,50m</t>
  </si>
  <si>
    <t>36,50m</t>
  </si>
  <si>
    <t xml:space="preserve">1,10m - 1,60m </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</si>
  <si>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hladinou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Přelivná hrana je blíže specifikována v technickém listu.</t>
  </si>
  <si>
    <t>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t>
  </si>
  <si>
    <t xml:space="preserve">1.3.      </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</si>
  <si>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</si>
  <si>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Dno pro ostrovy</t>
  </si>
  <si>
    <t>Jedná se o jednostranně ražený plech tl.2,5mm který kopíruje vnější tvar ostrova. Vodotěsně navařeno na vnitřní lem bazénové stěny.</t>
  </si>
  <si>
    <t>Startovní blok trubkový standard bez měření</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</si>
  <si>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výška přední hrany 71 cm nad vodní hladinou,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40x2mm.Výška pomocného stupně 39 cm nad úrovní přelivného žlábku. Připevňovací spodní příruba musí mít horní hranu ve výšce resp. v úrovni krycího roštu přelivného žlábku. Součástí dodávky startovního bloku jsou i krycí roštnice které je nutno doplnit do žlábku při odmontovaném bloku.</t>
  </si>
  <si>
    <t>Lana plaveckých drah dle FINA 150mm - délka 25m</t>
  </si>
  <si>
    <t>Pro sportovní závody dle ČSN EN 13451-5 a FINA. _x000D_
Tvořeno ocelovým lanem z nerezové oceli 4,75 mm v průměru a délce odpovídající délce bazénu. S navléknutými technologicky perforovanými mezikruhy z plastu o vnějším průměru 150mm. Bazénová dráha zároveň eliminuje pohyb vln směrem do vedlejších drah. Bezpečnostní provedení proti zranění osob. Včetně napojovacích prvků.</t>
  </si>
  <si>
    <t>Navíjecí buben včetně manipul. vozíku MALÝ (pro lana o pr. 150mm) - kapacita 75m</t>
  </si>
  <si>
    <t>Vodní chrlič 250x15 DN80</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</si>
  <si>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</si>
  <si>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Vodní dělo DN80</t>
  </si>
  <si>
    <t xml:space="preserve">5.04.     </t>
  </si>
  <si>
    <t>Vodní číše 2,0m, vč. kotvení</t>
  </si>
  <si>
    <t>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t>
  </si>
  <si>
    <t xml:space="preserve">5.05.     </t>
  </si>
  <si>
    <t>Tryska masážní velká - D100/8 (8-10 m3/hod) - bez přisávání vzduchu - kruhová</t>
  </si>
  <si>
    <t>Jsou tvořeny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</si>
  <si>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5.06.     </t>
  </si>
  <si>
    <t xml:space="preserve">5.07.     </t>
  </si>
  <si>
    <t>Duha (vodní clona k dělící stěně)</t>
  </si>
  <si>
    <t>Jedná se o soustavu otvorů průměru 3mm, navrtaných do horní trubky dělící stěny. Množství otvorů dle PD a velikosti čerpadla.</t>
  </si>
  <si>
    <t xml:space="preserve">5.08.     </t>
  </si>
  <si>
    <t>Dnová masáž nohou s bezšroubovým uzávěrem krytu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</si>
  <si>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</si>
  <si>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5.09.     </t>
  </si>
  <si>
    <t>Dnový vzduchovač 300 mm s bezšroubovým uzávěrem krytu</t>
  </si>
  <si>
    <t>Skládá se z kruhového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</si>
  <si>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5.10.     </t>
  </si>
  <si>
    <t>Houpací záliv nerezový</t>
  </si>
  <si>
    <t>Je tvořen vyvýšenou dělící stěnou, která vyčnívá cca 500 mm nad vodní hladinu, šířka stěny dle PD, dno uvnitř houpacího bazénu je provedeno v protiskluzové úpravě a je zajištěna požadovaná cirkulace vody. Horní lem houpacího bazénu a čelní hrany jsou tvořeny skruženou broušenou trubkou. Tato atrakce je pevně připevněna k základové konstrukci a navařena na bazénové dno. Z bezpečnostního hlediska se nepřipouští náhrada trubkového lemu za svařovaný lem z plechu. Provedení houpacího bazénu, výška konstrukce a průměr dle PD a ČSN EN 13451, resp. ČSN EN 1092-1.</t>
  </si>
  <si>
    <t xml:space="preserve">5.11.     </t>
  </si>
  <si>
    <t>Jedná se o soustavu sloupů ukotvených do dna bazénu přes základový systém, v horní části je umístěno několik lan, které slouží pro ručkování nad hladinou. Důraz kladen na kotvení sloupů a uchycení lan šplhací sítě.</t>
  </si>
  <si>
    <t xml:space="preserve">5.12.     </t>
  </si>
  <si>
    <t>Šplhací síť</t>
  </si>
  <si>
    <t xml:space="preserve">5.13.     </t>
  </si>
  <si>
    <t xml:space="preserve">5.14.     </t>
  </si>
  <si>
    <t xml:space="preserve">5.15.     </t>
  </si>
  <si>
    <t xml:space="preserve">5.16.     </t>
  </si>
  <si>
    <t>Podvodní trubková lavice přímá - 2m - se vzduchovou masáží</t>
  </si>
  <si>
    <t>Sedací část je tvořena broušenými, ze spodní strany vrtanými 7-mi trubkami TRKR 38x1,5mm, uloženými v rovině.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PD._x000D_
Minimální přívod vzduchu dle PD._x000D_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t>
  </si>
  <si>
    <t>Sedací část je tvořena broušenými, ze spodní strany vrtanými 7-mi trubkami TRKR 38x1,5mm, uloženými v rovině.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 Minimální přívod vzduchu dle PD.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t>
  </si>
  <si>
    <t>Podvodní trubkové pololehátko přímé ohýbané - 6m - se vzduchovou masáží</t>
  </si>
  <si>
    <t>Plocha pro sezení je tvořena 21 trubkami TRKR 38x1,5mm, které přesně kopírují osu bočních nosných profilů, ke kterým jsou přivařeny. Mezera mezi jednotlivými trubkami činí 28 mm, tj. dle platných legislativních předpisů.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t>
  </si>
  <si>
    <t xml:space="preserve">5.19.     </t>
  </si>
  <si>
    <t>Podvodní trubkové lehátko přímé ohýbané - 6m - se vzduchovou masáží</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</si>
  <si>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</si>
  <si>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Opěrka hlavy rovná - 3 m</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</si>
  <si>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</si>
  <si>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6m</t>
  </si>
  <si>
    <t>10,50m</t>
  </si>
  <si>
    <t xml:space="preserve">0,15m - 0,35m </t>
  </si>
  <si>
    <t>Fontánka ze žlábku</t>
  </si>
  <si>
    <t>Jako vodní atrakce do dětských brouzdališť (případně zvlhčení povrchu nerezového dětského skluzu), jako vodní prvek privátních bazénů , sestávající z nerezového paždíku ve žlábku s otvorem pro plastovou trysku fontánky. Tryska je z plastového materiálu (silon- bílé barvy) s kalibrovaným otvorem provedeném v šikmém směru (tryskání pod úhlem do bazénu). Obvykle se dávají min 3 trysky a více. Tryska fontány přes rozvodné potrubní větvě napojena samostatným potrubím výtlaku DN 40 (pro až tři trysky), vyvedené až 0,5 m mimo bazén, trubka ukončená lemovacím nátrubkem a přírubami DN 40/ PN 10, otvory podle ČSN EN 1092-1, z nerezové oceli;  _x000D_
Max. výtlak vody do vodního prvku 1m3/hod/1 tryska.</t>
  </si>
  <si>
    <t>TĚLESO BAZÉNOVÉ VANY s přelivným žlábkem</t>
  </si>
  <si>
    <t>DNO BAZÉNU S PROTISKLUZOVOU ÚPRAVOU S KRUHOVÝMI NOPY</t>
  </si>
  <si>
    <t>Schodiště do bazénu - přímé, 7 stupňů, šíře 2,5m</t>
  </si>
  <si>
    <t xml:space="preserve">Zapuštěný žebřík výklenkový </t>
  </si>
  <si>
    <t>Zábradlí k vodě - povrch.úpr. BRUS (ke schodům) - přímé</t>
  </si>
  <si>
    <t>Zábradlí ke stěně - povrch.úpr. BRUS (ke schodům a stěně) - přímé</t>
  </si>
  <si>
    <t>Dělící stěna (trubková lavice)</t>
  </si>
  <si>
    <t>Kanál dnového rozvodu s krytem, opatřeným protiskluzovým dezénem</t>
  </si>
  <si>
    <t xml:space="preserve">Čisticí část dnového kanálu s bezšroubovým uzávěrem krytu </t>
  </si>
  <si>
    <t xml:space="preserve">Odtok ze žlábku </t>
  </si>
  <si>
    <t xml:space="preserve">Sací kanál atrakcí L=1,25m s bezšroubovým uzávěrem krytu </t>
  </si>
  <si>
    <t xml:space="preserve">Odtok ze dna bazénu s bezšroubovým uzávěrem krytu </t>
  </si>
  <si>
    <t>Tryska měření chlóru ve stěně bazénu - kruhová</t>
  </si>
  <si>
    <t>Potrubní rozvody dle PD</t>
  </si>
  <si>
    <t>Sloupy ke šplhací síti a lanovým mostům</t>
  </si>
  <si>
    <t xml:space="preserve">Lanový most </t>
  </si>
  <si>
    <t>Lanový most vč. 5 ks leknínů</t>
  </si>
  <si>
    <t xml:space="preserve">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 </t>
  </si>
  <si>
    <t>Lanový most je tvořen polypropylénovými lany pevně spojenými speciálními spojkami do odpovídajícího tvaru dle PD. V místě uchycení k nosným sloupům je opatřen napínacími háčky s oky. Dodaný lanový most musí s ohledem na bezpečnostně technické požadavky (materiál, velikost ok, atd.), odpovídat požadavkům, stanoveným podle ČSN EN 1176-1. Velikost a tvar dle PD. Lekníny jsou plastové plováky ukotvené odpovídajícím způsobem do dna bazénu tak, aby byl možný pohyb těchto plováků v určitém radiusu a akčním dosahu.</t>
  </si>
  <si>
    <t>Lanový most je tvořen polypropylénovými lany pevně spojenými speciálními spojkami do odpovídajícího tvaru dle PD. V místě uchycení k nosným sloupům je opatřen napínacími háčky s oky. Dodaný lanový most musí s ohledem na bezpečnostně technické požadavky (materiál, velikost ok, atd.), odpovídat požadavkům, stanoveným podle ČSN EN 1176-1. Velikost a tvar dle PD.</t>
  </si>
  <si>
    <t>Podvodní trubková lavice přímá - 3,5m - se vzduchovou masáží</t>
  </si>
  <si>
    <t>Schodiště do bazénu - přímé, 5 stupňů, šíře 2m</t>
  </si>
  <si>
    <t>Čisticí část dnového kanálu s bezšroubovým uzávěrem krytu</t>
  </si>
  <si>
    <t>Vodní dělo</t>
  </si>
  <si>
    <t>Had</t>
  </si>
  <si>
    <t xml:space="preserve">OZNAČENÍ: Brodítka a sprchy                                                                  </t>
  </si>
  <si>
    <t xml:space="preserve">CELKOVÁ CENA BEZ DPH                                                                                </t>
  </si>
  <si>
    <t>1.1.</t>
  </si>
  <si>
    <t>1.2.</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</si>
  <si>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</si>
  <si>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1.3.</t>
  </si>
  <si>
    <t>Sprcha Standard s kohoutovým ventilem</t>
  </si>
  <si>
    <t>Brodítko pro tělesně postižené včetně zábradlí (2x2m)</t>
  </si>
  <si>
    <t>Brodítko klasické bez zábradlí (2x2m)</t>
  </si>
  <si>
    <t>Vodní kanón DN80</t>
  </si>
  <si>
    <t>pack</t>
  </si>
  <si>
    <t>Cena celkem bez DPH</t>
  </si>
  <si>
    <t>Souhrn - Rekonstrukce letního koupaliště Beroun</t>
  </si>
  <si>
    <t>Víceúčelový bazén</t>
  </si>
  <si>
    <t>Dětský bazén</t>
  </si>
  <si>
    <t>Tuleň</t>
  </si>
  <si>
    <t>Brodítka a sprchy</t>
  </si>
  <si>
    <t>Dělící stěna (plavecká část)</t>
  </si>
  <si>
    <t>Těleso vodního kanónu se skládá z broušené nerezové trubky a kruhového nerezového vyústění (hubice), opatřeného z důvodů bezpečnosti kruhovým profilem (lemem), vše dle PD a ČSN EN 13451. Ukotvení kanónu a jeho napojení na přívodní systém vody dle PD. _x000D_Plnící potrubí je vyvedeno minimálně 0,5 m za hranu bazénu a ukončeno lemovým kroužkem a přírubou nebo nátrubkem dle PD.  _x000D_Umístění a výška vody pod hubicí musí odpovídat platným bezpečnostním požadavkům. Provedení vodního kanónu, výška konstrukce a průměr vyústění (hubice) dle PD a ČSN EN 13451, resp. ČSN EN 1092-1. Požadavek na přívod vody dle PD.</t>
  </si>
  <si>
    <t>Odtok ze dna bazénu s bezšroubovým uzávěrem krytu/sání</t>
  </si>
  <si>
    <t xml:space="preserve">Je tvořena centrální trubkovou konstrukcí s kropítkem v horní části nasměrované pod úhlem směrem dolů. Ovládání pomocí časového ventilu v tělese sprchy. Konstrukce sprchy je kotvena na betonový základ přes kotevní konstrukci dodávanou s tělesem sprchy.                                                                                                                                                                                                                      
   </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</si>
  <si>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</si>
  <si>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Těleso vodního děla se skládá z broušené nerezové trubky a kruhového nerezového vyústění (hubice), opatřeného z důvodů bezpečnosti kruhovým profilem (lemem), vše dle PD a ČSN EN 13451. Ukotvení děla a jeho napojení na přívodní systém vody dle PD. _x000D_Plnící potrubí je vyvedeno minimálně 0,5 m za hranu bazénu a ukončeno lemovým kroužkem a přírubou nebo nátrubkem dle PD. 
Umístění a výška vody pod hubicí musí odpovídat platným bezpečnostním požadavkům. Provedení vodního děla, výška konstrukce a průměr vyústění (hubice) dle PD a ČSN EN 13451, resp. ČSN EN 1092-1. Požadavek na přívod vody dle PD.</t>
  </si>
  <si>
    <t xml:space="preserve">2.09.     </t>
  </si>
  <si>
    <t>Vstup pro postižené - BRUS</t>
  </si>
  <si>
    <t>Konstrukce vstupu pro tělesně postižené je demontovatelná a je tvořena nerezovou konstrukcí dle PD, kotvenou ve žlábku tělesa bazénu do příčných U profilů a v bazénu je opřená o dno tělesa bazénu. Nohy opřené o dno tělesa bazénu mají flexibilní možnost změny výšky. Stupně pro vstup tělesně postiženého jsou ze sklolaminátu GFK, barva enciánová modř RAL 5010 a musí splňovat bezpečnostní normy pro pohyb tělesně postižených.</t>
  </si>
  <si>
    <t>Cena bez DPH - 1.etapa
CZK</t>
  </si>
  <si>
    <t>Cena bez DPH - 2.etapa
CZK</t>
  </si>
  <si>
    <t xml:space="preserve">5.17.     </t>
  </si>
  <si>
    <t xml:space="preserve">5.18    </t>
  </si>
  <si>
    <t xml:space="preserve">5.20.     </t>
  </si>
  <si>
    <t>Cena bez DPH - 1.etapa (CZK)</t>
  </si>
  <si>
    <t>Cena bez DPH - 2.etapa (CZK)</t>
  </si>
  <si>
    <t>m</t>
  </si>
  <si>
    <t xml:space="preserve">TĚLESO BAZÉNOVÉ VANY s přelivným žlábkem kombinovaným se skimmer. stěnami </t>
  </si>
  <si>
    <t>Opláštění bazénové stěny do výšky 25cm</t>
  </si>
  <si>
    <t>Opláštění bazénové stěny je tvořeno plechem.</t>
  </si>
  <si>
    <t>Příprava (kotvení) pro sloupy ke šplhacím sítím a lanovým mostům.</t>
  </si>
  <si>
    <t>Počet - 1.etapa</t>
  </si>
  <si>
    <t>Počet - 2.etapa</t>
  </si>
  <si>
    <t>Příprava pro sloupy ke šplhací síti a lanovým mostům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</si>
</sst>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5" x14ac:knownFonts="1">
    <font>
      <sz val="11"/>
      <color theme="1"/>
      <name val="Calibri"/>
      <family val="2"/>
      <charset val="238"/>
      <scheme val="minor"/>
    </font>
    <font>
      <sz val="10"/>
      <name val="Arial CE"/>
      <family val="2"/>
      <charset val="238"/>
    </font>
    <font>
      <sz val="11"/>
      <color theme="1"/>
      <name val="Calibri"/>
      <family val="2"/>
      <charset val="238"/>
      <scheme val="minor"/>
    </font>
    <font>
      <sz val="10"/>
      <name val="Arial"/>
      <family val="2"/>
      <charset val="238"/>
    </font>
    <font>
      <sz val="11"/>
      <color theme="1"/>
      <name val="Arial"/>
      <family val="2"/>
      <charset val="238"/>
    </font>
    <font>
      <b/>
      <sz val="11"/>
      <color theme="1"/>
      <name val="Arial"/>
      <family val="2"/>
      <charset val="238"/>
    </font>
    <font>
      <sz val="11"/>
      <color theme="1"/>
      <name val="Calibri Light"/>
      <family val="2"/>
      <charset val="238"/>
    </font>
    <font>
      <b/>
      <sz val="11"/>
      <color theme="1"/>
      <name val="Calibri Light"/>
      <family val="2"/>
      <charset val="238"/>
    </font>
    <font>
      <sz val="8"/>
      <color theme="1"/>
      <name val="Calibri Light"/>
      <family val="2"/>
      <charset val="238"/>
    </font>
    <font>
      <sz val="9"/>
      <color theme="1"/>
      <name val="Calibri Light"/>
      <family val="2"/>
      <charset val="238"/>
    </font>
    <font>
      <sz val="11"/>
      <name val="Calibri Light"/>
      <family val="2"/>
      <charset val="238"/>
    </font>
    <font>
      <sz val="10"/>
      <color theme="1"/>
      <name val="Calibri Light"/>
      <family val="2"/>
      <charset val="238"/>
    </font>
    <font>
      <b/>
      <sz val="10"/>
      <color theme="1"/>
      <name val="Calibri Light"/>
      <family val="2"/>
      <charset val="238"/>
    </font>
    <font>
      <sz val="10"/>
      <name val="Calibri Light"/>
      <family val="2"/>
      <charset val="238"/>
    </font>
    <font>
      <u/>
      <sz val="11"/>
      <color theme="1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7" tint="0.59999389629810485"/>
        <bgColor indexed="64"/>
      </patternFill>
    </fill>
    <fill>
      <patternFill patternType="solid">
        <fgColor theme="3"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1" fillId="0" borderId="0"/>
    <xf numFmtId="0" fontId="3" fillId="0" borderId="0" applyNumberFormat="0" applyFont="0" applyFill="0" applyBorder="0" applyAlignment="0" applyProtection="0">
      <alignment vertical="top"/>
    </xf>
    <xf numFmtId="16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3" fillId="0" borderId="0" applyNumberFormat="0" applyFont="0" applyFill="0" applyBorder="0" applyAlignment="0" applyProtection="0">
      <alignment vertical="top"/>
    </xf>
    <xf numFmtId="0" fontId="2" fillId="0" borderId="0"/>
    <xf numFmtId="164" fontId="2" fillId="0" borderId="0" applyFont="0" applyFill="0" applyBorder="0" applyAlignment="0" applyProtection="0"/>
    <xf numFmtId="0" fontId="2" fillId="0" borderId="0"/>
    <xf numFmtId="0" fontId="2" fillId="0" borderId="0"/>
    <xf numFmtId="0" fontId="14" fillId="0" borderId="0" applyNumberFormat="0" applyFill="0" applyBorder="0" applyAlignment="0" applyProtection="0"/>
  </cellStyleXfs>
  <cellXfs count="103">
    <xf numFmtId="0" fontId="0" fillId="0" borderId="0" xfId="0"/>
    <xf numFmtId="0" fontId="4" fillId="0" borderId="1" xfId="0" applyFont="1" applyBorder="1" applyAlignment="1">
      <alignment vertical="top"/>
    </xf>
    <xf numFmtId="0" fontId="6" fillId="0" borderId="0" xfId="0" applyFont="1" applyAlignment="1">
      <alignment vertical="top"/>
    </xf>
    <xf numFmtId="0" fontId="6" fillId="0" borderId="0" xfId="0" applyFont="1" applyAlignment="1">
      <alignment horizontal="left" vertical="center" indent="1"/>
    </xf>
    <xf numFmtId="4" fontId="6" fillId="0" borderId="0" xfId="0" applyNumberFormat="1" applyFont="1" applyAlignment="1">
      <alignment vertical="top"/>
    </xf>
    <xf numFmtId="3" fontId="6" fillId="0" borderId="0" xfId="0" applyNumberFormat="1" applyFont="1" applyAlignment="1">
      <alignment vertical="top"/>
    </xf>
    <xf numFmtId="0" fontId="6" fillId="0" borderId="0" xfId="0" applyFont="1"/>
    <xf numFmtId="0" fontId="7" fillId="0" borderId="0" xfId="0" applyFont="1" applyAlignment="1">
      <alignment vertical="top"/>
    </xf>
    <xf numFmtId="3" fontId="6" fillId="0" borderId="0" xfId="0" applyNumberFormat="1" applyFont="1" applyAlignment="1">
      <alignment horizontal="left" vertical="top"/>
    </xf>
    <xf numFmtId="0" fontId="6" fillId="0" borderId="0" xfId="0" applyFont="1" applyAlignment="1">
      <alignment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indent="1"/>
    </xf>
    <xf numFmtId="4" fontId="8" fillId="0" borderId="1" xfId="0" applyNumberFormat="1" applyFont="1" applyBorder="1" applyAlignment="1">
      <alignment horizontal="center" vertical="center" wrapText="1"/>
    </xf>
    <xf numFmtId="3" fontId="8" fillId="0" borderId="1" xfId="0" applyNumberFormat="1" applyFont="1" applyBorder="1" applyAlignment="1">
      <alignment horizontal="center" vertical="center" wrapText="1"/>
    </xf>
    <xf numFmtId="0" fontId="6" fillId="0" borderId="0" xfId="0" applyFont="1" applyAlignment="1">
      <alignment horizontal="center" vertical="center"/>
    </xf>
    <xf numFmtId="0" fontId="7" fillId="0" borderId="0" xfId="0" applyFont="1"/>
    <xf numFmtId="49" fontId="6" fillId="3" borderId="1" xfId="0" applyNumberFormat="1" applyFont="1" applyFill="1" applyBorder="1" applyAlignment="1">
      <alignment vertical="top"/>
    </xf>
    <xf numFmtId="0" fontId="6" fillId="3" borderId="1" xfId="0" applyFont="1" applyFill="1" applyBorder="1" applyAlignment="1">
      <alignment vertical="top"/>
    </xf>
    <xf numFmtId="0" fontId="6" fillId="3" borderId="1" xfId="0" applyFont="1" applyFill="1" applyBorder="1" applyAlignment="1">
      <alignment horizontal="left" vertical="center" indent="1"/>
    </xf>
    <xf numFmtId="4" fontId="6" fillId="3" borderId="1" xfId="0" applyNumberFormat="1" applyFont="1" applyFill="1" applyBorder="1" applyAlignment="1">
      <alignment vertical="top"/>
    </xf>
    <xf numFmtId="3" fontId="6" fillId="0" borderId="1" xfId="0" applyNumberFormat="1" applyFont="1" applyBorder="1" applyAlignment="1">
      <alignment vertical="top"/>
    </xf>
    <xf numFmtId="0" fontId="6" fillId="0" borderId="1" xfId="0" applyFont="1" applyBorder="1" applyAlignment="1">
      <alignment vertical="top" wrapText="1"/>
    </xf>
    <xf numFmtId="0" fontId="9" fillId="0" borderId="1" xfId="0" applyFont="1" applyBorder="1" applyAlignment="1">
      <alignment vertical="top" wrapText="1"/>
    </xf>
    <xf numFmtId="0" fontId="6" fillId="0" borderId="1" xfId="0" applyFont="1" applyBorder="1" applyAlignment="1">
      <alignment horizontal="left" vertical="center" wrapText="1"/>
    </xf>
    <xf numFmtId="4" fontId="6" fillId="0" borderId="1" xfId="0" applyNumberFormat="1" applyFont="1" applyBorder="1" applyAlignment="1">
      <alignment vertical="top" wrapText="1"/>
    </xf>
    <xf numFmtId="3" fontId="6" fillId="0" borderId="1" xfId="0" applyNumberFormat="1" applyFont="1" applyBorder="1" applyAlignment="1">
      <alignment vertical="top" wrapText="1"/>
    </xf>
    <xf numFmtId="0" fontId="6" fillId="0" borderId="0" xfId="0" applyFont="1" applyAlignment="1">
      <alignment vertical="top" wrapText="1"/>
    </xf>
    <xf numFmtId="0" fontId="10" fillId="3" borderId="1" xfId="0" applyFont="1" applyFill="1" applyBorder="1" applyAlignment="1">
      <alignment vertical="top"/>
    </xf>
    <xf numFmtId="49" fontId="6" fillId="0" borderId="1" xfId="0" applyNumberFormat="1"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left" vertical="center" indent="1"/>
    </xf>
    <xf numFmtId="4" fontId="6" fillId="0" borderId="1" xfId="0" applyNumberFormat="1" applyFont="1" applyBorder="1" applyAlignment="1">
      <alignment vertical="top"/>
    </xf>
    <xf numFmtId="0" fontId="4" fillId="0" borderId="0" xfId="0" applyFont="1"/>
    <xf numFmtId="0" fontId="5" fillId="0" borderId="0" xfId="0" applyFont="1"/>
    <xf numFmtId="0" fontId="11" fillId="0" borderId="0" xfId="0" applyFont="1" applyAlignment="1">
      <alignment vertical="top"/>
    </xf>
    <xf numFmtId="0" fontId="11" fillId="0" borderId="0" xfId="0" applyFont="1" applyAlignment="1">
      <alignment horizontal="left" vertical="center" indent="1"/>
    </xf>
    <xf numFmtId="4" fontId="11" fillId="0" borderId="0" xfId="0" applyNumberFormat="1" applyFont="1" applyAlignment="1">
      <alignment vertical="top"/>
    </xf>
    <xf numFmtId="3" fontId="11" fillId="0" borderId="0" xfId="0" applyNumberFormat="1" applyFont="1" applyAlignment="1">
      <alignment vertical="top"/>
    </xf>
    <xf numFmtId="0" fontId="11" fillId="0" borderId="0" xfId="0" applyFont="1" applyAlignment="1">
      <alignment wrapText="1"/>
    </xf>
    <xf numFmtId="0" fontId="11" fillId="0" borderId="0" xfId="0" applyFont="1"/>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indent="1"/>
    </xf>
    <xf numFmtId="4" fontId="11" fillId="0" borderId="1" xfId="0" applyNumberFormat="1" applyFont="1" applyBorder="1" applyAlignment="1">
      <alignment horizontal="center" vertical="center" wrapText="1"/>
    </xf>
    <xf numFmtId="0" fontId="11" fillId="0" borderId="0" xfId="0" applyFont="1" applyAlignment="1">
      <alignment horizontal="center" vertical="center"/>
    </xf>
    <xf numFmtId="49" fontId="12" fillId="4" borderId="1" xfId="0" applyNumberFormat="1" applyFont="1" applyFill="1" applyBorder="1" applyAlignment="1">
      <alignment vertical="top"/>
    </xf>
    <xf numFmtId="0" fontId="12" fillId="4" borderId="1" xfId="0" applyFont="1" applyFill="1" applyBorder="1" applyAlignment="1">
      <alignment vertical="top"/>
    </xf>
    <xf numFmtId="0" fontId="12" fillId="4" borderId="1" xfId="0" applyFont="1" applyFill="1" applyBorder="1" applyAlignment="1">
      <alignment horizontal="left" vertical="center" indent="1"/>
    </xf>
    <xf numFmtId="4" fontId="12" fillId="4" borderId="1" xfId="0" applyNumberFormat="1" applyFont="1" applyFill="1" applyBorder="1" applyAlignment="1">
      <alignment vertical="top"/>
    </xf>
    <xf numFmtId="0" fontId="12" fillId="0" borderId="0" xfId="0" applyFont="1" applyAlignment="1">
      <alignment vertical="top"/>
    </xf>
    <xf numFmtId="0" fontId="12" fillId="0" borderId="0" xfId="0" applyFont="1"/>
    <xf numFmtId="49" fontId="11" fillId="0" borderId="1" xfId="0" applyNumberFormat="1" applyFont="1" applyBorder="1" applyAlignment="1">
      <alignment vertical="top"/>
    </xf>
    <xf numFmtId="2" fontId="13" fillId="2" borderId="1" xfId="0" applyNumberFormat="1" applyFont="1" applyFill="1" applyBorder="1" applyAlignment="1">
      <alignment horizontal="left" vertical="top" wrapText="1"/>
    </xf>
    <xf numFmtId="0" fontId="11" fillId="0" borderId="1" xfId="0" applyFont="1" applyBorder="1" applyAlignment="1">
      <alignment vertical="top"/>
    </xf>
    <xf numFmtId="4" fontId="11" fillId="0" borderId="1" xfId="0" applyNumberFormat="1" applyFont="1" applyBorder="1" applyAlignment="1">
      <alignment vertical="top"/>
    </xf>
    <xf numFmtId="0" fontId="11" fillId="0" borderId="1" xfId="0" applyFont="1" applyBorder="1" applyAlignment="1">
      <alignment vertical="top" wrapText="1"/>
    </xf>
    <xf numFmtId="2" fontId="13" fillId="2" borderId="1" xfId="1" applyNumberFormat="1" applyFont="1" applyFill="1" applyBorder="1" applyAlignment="1">
      <alignment horizontal="left" vertical="top" wrapText="1"/>
    </xf>
    <xf numFmtId="0" fontId="11" fillId="0" borderId="1" xfId="0" applyFont="1" applyBorder="1" applyAlignment="1">
      <alignment horizontal="left" vertical="center" wrapText="1"/>
    </xf>
    <xf numFmtId="4" fontId="11" fillId="0" borderId="1" xfId="0" applyNumberFormat="1" applyFont="1" applyBorder="1" applyAlignment="1">
      <alignment vertical="top" wrapText="1"/>
    </xf>
    <xf numFmtId="3" fontId="11" fillId="0" borderId="1" xfId="0" applyNumberFormat="1" applyFont="1" applyBorder="1" applyAlignment="1">
      <alignment vertical="top" wrapText="1"/>
    </xf>
    <xf numFmtId="0" fontId="11" fillId="0" borderId="0" xfId="0" applyFont="1" applyAlignment="1">
      <alignment vertical="top" wrapText="1"/>
    </xf>
    <xf numFmtId="3" fontId="7" fillId="4" borderId="1" xfId="0" applyNumberFormat="1" applyFont="1" applyFill="1" applyBorder="1" applyAlignment="1">
      <alignment vertical="top"/>
    </xf>
    <xf numFmtId="49" fontId="7" fillId="4" borderId="1" xfId="0" applyNumberFormat="1" applyFont="1" applyFill="1" applyBorder="1" applyAlignment="1">
      <alignment vertical="top"/>
    </xf>
    <xf numFmtId="0" fontId="7" fillId="4" borderId="1" xfId="0" applyFont="1" applyFill="1" applyBorder="1" applyAlignment="1">
      <alignment vertical="top"/>
    </xf>
    <xf numFmtId="0" fontId="7" fillId="4" borderId="1" xfId="0" applyFont="1" applyFill="1" applyBorder="1" applyAlignment="1">
      <alignment horizontal="left" vertical="center" indent="1"/>
    </xf>
    <xf numFmtId="4" fontId="7" fillId="4" borderId="1" xfId="0" applyNumberFormat="1" applyFont="1" applyFill="1" applyBorder="1" applyAlignment="1">
      <alignment vertical="top"/>
    </xf>
    <xf numFmtId="0" fontId="7" fillId="4" borderId="0" xfId="0" applyFont="1" applyFill="1" applyAlignment="1">
      <alignment vertical="top"/>
    </xf>
    <xf numFmtId="0" fontId="7" fillId="4" borderId="0" xfId="0" applyFont="1" applyFill="1"/>
    <xf numFmtId="49" fontId="6" fillId="5" borderId="1" xfId="0" applyNumberFormat="1" applyFont="1" applyFill="1" applyBorder="1" applyAlignment="1">
      <alignment vertical="top"/>
    </xf>
    <xf numFmtId="0" fontId="6" fillId="5" borderId="1" xfId="0" applyFont="1" applyFill="1" applyBorder="1" applyAlignment="1">
      <alignment vertical="top"/>
    </xf>
    <xf numFmtId="0" fontId="6" fillId="5" borderId="1" xfId="0" applyFont="1" applyFill="1" applyBorder="1" applyAlignment="1">
      <alignment horizontal="left" vertical="center" indent="1"/>
    </xf>
    <xf numFmtId="4" fontId="6" fillId="5" borderId="1" xfId="0" applyNumberFormat="1" applyFont="1" applyFill="1" applyBorder="1" applyAlignment="1">
      <alignment vertical="top"/>
    </xf>
    <xf numFmtId="3" fontId="6" fillId="5" borderId="1" xfId="0" applyNumberFormat="1" applyFont="1" applyFill="1" applyBorder="1" applyAlignment="1">
      <alignment vertical="top"/>
    </xf>
    <xf numFmtId="0" fontId="6" fillId="5" borderId="0" xfId="0" applyFont="1" applyFill="1" applyAlignment="1">
      <alignment vertical="top"/>
    </xf>
    <xf numFmtId="0" fontId="6" fillId="5" borderId="0" xfId="0" applyFont="1" applyFill="1"/>
    <xf numFmtId="0" fontId="6" fillId="5" borderId="0" xfId="0" applyFont="1" applyFill="1" applyAlignment="1">
      <alignment wrapText="1"/>
    </xf>
    <xf numFmtId="0" fontId="5" fillId="0" borderId="0" xfId="0" applyFont="1" applyAlignment="1">
      <alignment horizontal="center"/>
    </xf>
    <xf numFmtId="0" fontId="4" fillId="0" borderId="1" xfId="0" applyFont="1" applyBorder="1" applyAlignment="1">
      <alignment horizontal="center" vertical="center"/>
    </xf>
    <xf numFmtId="0" fontId="4" fillId="0" borderId="1" xfId="0" applyFont="1" applyBorder="1"/>
    <xf numFmtId="0" fontId="4" fillId="0" borderId="1" xfId="0" applyFont="1" applyBorder="1" applyAlignment="1">
      <alignment horizontal="center" vertical="top"/>
    </xf>
    <xf numFmtId="0" fontId="4" fillId="0" borderId="0" xfId="0" applyFont="1" applyAlignment="1">
      <alignment vertical="top"/>
    </xf>
    <xf numFmtId="4" fontId="4" fillId="0" borderId="0" xfId="0" applyNumberFormat="1" applyFont="1" applyAlignment="1">
      <alignment vertical="top"/>
    </xf>
    <xf numFmtId="3" fontId="4" fillId="0" borderId="0" xfId="0" applyNumberFormat="1" applyFont="1" applyAlignment="1">
      <alignment vertical="top"/>
    </xf>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applyAlignment="1">
      <alignment vertical="top" wrapText="1"/>
    </xf>
    <xf numFmtId="4" fontId="4" fillId="0" borderId="0" xfId="0" applyNumberFormat="1" applyFont="1" applyAlignment="1">
      <alignment vertical="top" wrapText="1"/>
    </xf>
    <xf numFmtId="3" fontId="4" fillId="0" borderId="0" xfId="0" applyNumberFormat="1" applyFont="1" applyAlignment="1">
      <alignment vertical="top" wrapText="1"/>
    </xf>
    <xf numFmtId="0" fontId="4" fillId="0" borderId="0" xfId="0" applyFont="1" applyAlignment="1">
      <alignment wrapText="1"/>
    </xf>
    <xf numFmtId="0" fontId="5" fillId="0" borderId="1" xfId="0" applyFont="1" applyBorder="1"/>
    <xf numFmtId="0" fontId="5" fillId="0" borderId="1" xfId="0" applyFont="1" applyBorder="1" applyAlignment="1">
      <alignment horizontal="center"/>
    </xf>
    <xf numFmtId="3" fontId="5" fillId="0" borderId="1" xfId="0" applyNumberFormat="1" applyFont="1" applyBorder="1" applyAlignment="1">
      <alignment horizontal="right"/>
    </xf>
    <xf numFmtId="0" fontId="4" fillId="0" borderId="0" xfId="0" applyFont="1" applyAlignment="1">
      <alignment horizontal="center"/>
    </xf>
    <xf numFmtId="3" fontId="14" fillId="0" borderId="1" xfId="12" applyNumberFormat="1" applyBorder="1" applyAlignment="1">
      <alignment horizontal="right"/>
    </xf>
    <xf numFmtId="3" fontId="5" fillId="0" borderId="0" xfId="0" applyNumberFormat="1" applyFont="1" applyAlignment="1">
      <alignment horizontal="left"/>
    </xf>
    <xf numFmtId="3" fontId="4" fillId="0" borderId="0" xfId="0" applyNumberFormat="1" applyFont="1" applyAlignment="1">
      <alignment horizontal="left"/>
    </xf>
    <xf numFmtId="0" fontId="9" fillId="0" borderId="1" xfId="0" applyFont="1" applyBorder="1" applyAlignment="1">
      <alignment horizontal="left" vertical="center" wrapText="1"/>
    </xf>
    <xf numFmtId="4" fontId="9" fillId="0" borderId="1" xfId="0" applyNumberFormat="1" applyFont="1" applyBorder="1" applyAlignment="1">
      <alignment vertical="top" wrapText="1"/>
    </xf>
    <xf numFmtId="3" fontId="9" fillId="0" borderId="1" xfId="0" applyNumberFormat="1" applyFont="1" applyBorder="1" applyAlignment="1">
      <alignment vertical="top" wrapText="1"/>
    </xf>
    <xf numFmtId="0" fontId="9" fillId="0" borderId="0" xfId="0" applyFont="1" applyAlignment="1">
      <alignment vertical="top" wrapText="1"/>
    </xf>
    <xf numFmtId="0" fontId="9" fillId="0" borderId="0" xfId="0" applyFont="1" applyAlignment="1">
      <alignment wrapText="1"/>
    </xf>
    <xf numFmtId="3" fontId="5" fillId="0" borderId="1" xfId="0" applyNumberFormat="1" applyFont="1" applyBorder="1" applyAlignment="1">
      <alignment horizontal="center" vertical="center" wrapText="1"/>
    </xf>
  </cellXfs>
  <cellStyles count="13">
    <cellStyle name="Čárka 2" xfId="5" xr:uid="{00000000-0005-0000-0000-000000000000}"/>
    <cellStyle name="Čárka 2 2" xfId="9" xr:uid="{00000000-0005-0000-0000-000001000000}"/>
    <cellStyle name="Čárka 3" xfId="3" xr:uid="{00000000-0005-0000-0000-000002000000}"/>
    <cellStyle name="Hypertextový odkaz" xfId="12" builtinId="8"/>
    <cellStyle name="Normální" xfId="0" builtinId="0"/>
    <cellStyle name="Normální 2" xfId="2" xr:uid="{00000000-0005-0000-0000-000005000000}"/>
    <cellStyle name="Normální 2 2" xfId="7" xr:uid="{00000000-0005-0000-0000-000006000000}"/>
    <cellStyle name="Normální 2 3" xfId="4" xr:uid="{00000000-0005-0000-0000-000007000000}"/>
    <cellStyle name="Normální 3" xfId="1" xr:uid="{00000000-0005-0000-0000-000008000000}"/>
    <cellStyle name="Normální 4" xfId="6" xr:uid="{00000000-0005-0000-0000-000009000000}"/>
    <cellStyle name="Normální 4 2" xfId="10" xr:uid="{00000000-0005-0000-0000-00000A000000}"/>
    <cellStyle name="Normální 5" xfId="8" xr:uid="{00000000-0005-0000-0000-00000B000000}"/>
    <cellStyle name="Normální 6" xfId="11"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10"/>
  <sheetViews>
    <sheetView view="pageBreakPreview" zoomScaleNormal="100" zoomScaleSheetLayoutView="100" workbookViewId="0">
      <selection activeCell="E9" sqref="E9"/>
    </sheetView>
  </sheetViews>
  <sheetFormatPr defaultColWidth="9.140625" defaultRowHeight="14.25" x14ac:dyDescent="0.2"/>
  <cols>
    <col min="1" max="1" width="50.42578125" style="33" customWidth="1"/>
    <col min="2" max="2" width="11.140625" style="93" customWidth="1"/>
    <col min="3" max="3" width="10.42578125" style="93" customWidth="1"/>
    <col min="4" max="4" width="18.140625" style="96" customWidth="1"/>
    <col min="5" max="5" width="18.28515625" style="33" customWidth="1"/>
    <col min="6" max="16384" width="9.140625" style="33"/>
  </cols>
  <sheetData>
    <row r="2" spans="1:10" s="34" customFormat="1" ht="15" x14ac:dyDescent="0.25">
      <c r="A2" s="34" t="s">
        <v>213</v>
      </c>
      <c r="B2" s="77"/>
      <c r="C2" s="77"/>
      <c r="D2" s="95"/>
    </row>
    <row r="3" spans="1:10" s="34" customFormat="1" ht="15" x14ac:dyDescent="0.25">
      <c r="B3" s="77"/>
      <c r="C3" s="77"/>
      <c r="D3" s="95"/>
    </row>
    <row r="4" spans="1:10" ht="30" x14ac:dyDescent="0.2">
      <c r="B4" s="78" t="s">
        <v>11</v>
      </c>
      <c r="C4" s="78" t="s">
        <v>12</v>
      </c>
      <c r="D4" s="102" t="s">
        <v>232</v>
      </c>
      <c r="E4" s="102" t="s">
        <v>233</v>
      </c>
    </row>
    <row r="5" spans="1:10" ht="15" x14ac:dyDescent="0.25">
      <c r="A5" s="79" t="s">
        <v>214</v>
      </c>
      <c r="B5" s="78" t="s">
        <v>211</v>
      </c>
      <c r="C5" s="78">
        <v>1</v>
      </c>
      <c r="D5" s="94">
        <f>'Víceúčelový bazén'!G9</f>
        <v>0</v>
      </c>
      <c r="E5" s="94">
        <f>'Víceúčelový bazén'!H9</f>
        <v>0</v>
      </c>
    </row>
    <row r="6" spans="1:10" ht="15" collapsed="1" x14ac:dyDescent="0.25">
      <c r="A6" s="1" t="s">
        <v>215</v>
      </c>
      <c r="B6" s="80" t="s">
        <v>211</v>
      </c>
      <c r="C6" s="80">
        <v>1</v>
      </c>
      <c r="D6" s="94">
        <f>'Dětský bazén'!G9</f>
        <v>0</v>
      </c>
      <c r="E6" s="94">
        <f>'Dětský bazén'!H9</f>
        <v>0</v>
      </c>
      <c r="F6" s="82"/>
      <c r="G6" s="83"/>
      <c r="H6" s="83"/>
      <c r="I6" s="81"/>
      <c r="J6" s="81"/>
    </row>
    <row r="7" spans="1:10" s="89" customFormat="1" ht="15" x14ac:dyDescent="0.25">
      <c r="A7" s="84" t="s">
        <v>217</v>
      </c>
      <c r="B7" s="85" t="s">
        <v>211</v>
      </c>
      <c r="C7" s="85">
        <v>1</v>
      </c>
      <c r="D7" s="94">
        <f>'Brodítka a sprchy'!G9</f>
        <v>0</v>
      </c>
      <c r="E7" s="94">
        <f>'Brodítka a sprchy'!H9</f>
        <v>0</v>
      </c>
      <c r="F7" s="87"/>
      <c r="G7" s="88"/>
      <c r="H7" s="88"/>
      <c r="I7" s="86"/>
      <c r="J7" s="86"/>
    </row>
    <row r="8" spans="1:10" s="34" customFormat="1" ht="15" x14ac:dyDescent="0.25">
      <c r="A8" s="90" t="s">
        <v>212</v>
      </c>
      <c r="B8" s="91"/>
      <c r="C8" s="91"/>
      <c r="D8" s="92">
        <f>SUM(D5:D7)</f>
        <v>0</v>
      </c>
      <c r="E8" s="92">
        <f>SUM(E5:E7)</f>
        <v>0</v>
      </c>
    </row>
    <row r="10" spans="1:10" s="34" customFormat="1" ht="15" x14ac:dyDescent="0.25">
      <c r="B10" s="77"/>
      <c r="C10" s="77"/>
      <c r="D10" s="95"/>
    </row>
  </sheetData>
  <pageMargins left="0.7" right="0.7" top="0.78740157499999996" bottom="0.78740157499999996" header="0.3" footer="0.3"/>
  <pageSetup paperSize="9"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27"/>
  <sheetViews>
    <sheetView tabSelected="1" view="pageBreakPreview" topLeftCell="A2" zoomScaleNormal="100" zoomScaleSheetLayoutView="100" workbookViewId="0">
      <selection activeCell="F11" sqref="F11"/>
    </sheetView>
  </sheetViews>
  <sheetFormatPr defaultColWidth="9.140625" defaultRowHeight="15" outlineLevelRow="1" x14ac:dyDescent="0.25"/>
  <cols>
    <col min="1" max="1" width="9.140625" style="2"/>
    <col min="2" max="2" width="92.42578125" style="2" customWidth="1"/>
    <col min="3" max="3" width="8.5703125" style="3" customWidth="1"/>
    <col min="4" max="5" width="9.140625" style="2"/>
    <col min="6" max="6" width="17.85546875" style="4" customWidth="1"/>
    <col min="7" max="8" width="18.140625" style="5" customWidth="1"/>
    <col min="9" max="10" width="9.140625" style="2"/>
    <col min="11" max="16384" width="9.140625" style="6"/>
  </cols>
  <sheetData>
    <row r="1" spans="1:10" x14ac:dyDescent="0.25">
      <c r="B1" s="2" t="s">
        <v>0</v>
      </c>
      <c r="E1" s="2" t="s">
        <v>3</v>
      </c>
      <c r="F1" s="4" t="s">
        <v>4</v>
      </c>
      <c r="G1" s="5" t="s">
        <v>117</v>
      </c>
    </row>
    <row r="2" spans="1:10" x14ac:dyDescent="0.25">
      <c r="F2" s="4" t="s">
        <v>5</v>
      </c>
      <c r="G2" s="5" t="s">
        <v>118</v>
      </c>
    </row>
    <row r="3" spans="1:10" x14ac:dyDescent="0.25">
      <c r="B3" s="2" t="s">
        <v>1</v>
      </c>
      <c r="F3" s="4" t="s">
        <v>6</v>
      </c>
      <c r="G3" s="5" t="s">
        <v>119</v>
      </c>
    </row>
    <row r="4" spans="1:10" x14ac:dyDescent="0.25">
      <c r="B4" s="7" t="s">
        <v>2</v>
      </c>
      <c r="F4" s="4" t="s">
        <v>7</v>
      </c>
      <c r="G4" s="8">
        <v>330</v>
      </c>
    </row>
    <row r="5" spans="1:10" x14ac:dyDescent="0.25">
      <c r="F5" s="4" t="s">
        <v>8</v>
      </c>
      <c r="G5" s="8">
        <v>100</v>
      </c>
    </row>
    <row r="6" spans="1:10" s="9" customFormat="1" x14ac:dyDescent="0.25">
      <c r="A6" s="2"/>
      <c r="B6" s="2"/>
      <c r="C6" s="3"/>
      <c r="D6" s="2"/>
      <c r="E6" s="2"/>
      <c r="F6" s="4"/>
      <c r="G6" s="5"/>
      <c r="H6" s="5"/>
      <c r="I6" s="2"/>
      <c r="J6" s="2"/>
    </row>
    <row r="8" spans="1:10" s="15" customFormat="1" ht="22.5" x14ac:dyDescent="0.25">
      <c r="A8" s="10" t="s">
        <v>9</v>
      </c>
      <c r="B8" s="11" t="s">
        <v>10</v>
      </c>
      <c r="C8" s="12" t="s">
        <v>11</v>
      </c>
      <c r="D8" s="10" t="s">
        <v>239</v>
      </c>
      <c r="E8" s="10" t="s">
        <v>240</v>
      </c>
      <c r="F8" s="13" t="s">
        <v>13</v>
      </c>
      <c r="G8" s="14" t="s">
        <v>227</v>
      </c>
      <c r="H8" s="14" t="s">
        <v>228</v>
      </c>
    </row>
    <row r="9" spans="1:10" s="68" customFormat="1" x14ac:dyDescent="0.25">
      <c r="A9" s="63" t="s">
        <v>14</v>
      </c>
      <c r="B9" s="64" t="s">
        <v>15</v>
      </c>
      <c r="C9" s="65" t="s">
        <v>16</v>
      </c>
      <c r="D9" s="64"/>
      <c r="E9" s="64"/>
      <c r="F9" s="66"/>
      <c r="G9" s="62">
        <f>0+G10+G15+G34+G55+G86</f>
        <v>0</v>
      </c>
      <c r="H9" s="62">
        <f>0+H10+H15+H34+H55+H86</f>
        <v>0</v>
      </c>
      <c r="I9" s="67"/>
      <c r="J9" s="67"/>
    </row>
    <row r="10" spans="1:10" s="75" customFormat="1" x14ac:dyDescent="0.25">
      <c r="A10" s="69">
        <v>1</v>
      </c>
      <c r="B10" s="70" t="s">
        <v>17</v>
      </c>
      <c r="C10" s="71" t="s">
        <v>16</v>
      </c>
      <c r="D10" s="70"/>
      <c r="E10" s="70"/>
      <c r="F10" s="72"/>
      <c r="G10" s="73">
        <f>0+G11+G13</f>
        <v>0</v>
      </c>
      <c r="H10" s="73">
        <f>SUM(H11:H14)</f>
        <v>0</v>
      </c>
      <c r="I10" s="74"/>
      <c r="J10" s="74"/>
    </row>
    <row r="11" spans="1:10" x14ac:dyDescent="0.25">
      <c r="A11" s="17" t="s">
        <v>18</v>
      </c>
      <c r="B11" s="18" t="s">
        <v>176</v>
      </c>
      <c r="C11" s="19" t="s">
        <v>19</v>
      </c>
      <c r="D11" s="18">
        <v>1</v>
      </c>
      <c r="E11" s="18"/>
      <c r="F11" s="20"/>
      <c r="G11" s="21">
        <f>ROUND(D11*F11,0)</f>
        <v>0</v>
      </c>
      <c r="H11" s="21"/>
    </row>
    <row r="12" spans="1:10" s="9" customFormat="1" ht="108" outlineLevel="1" x14ac:dyDescent="0.25">
      <c r="A12" s="22"/>
      <c r="B12" s="23" t="s">
        <v>120</v>
      </c>
      <c r="C12" s="24"/>
      <c r="D12" s="22"/>
      <c r="E12" s="22"/>
      <c r="F12" s="25"/>
      <c r="G12" s="26"/>
      <c r="H12" s="26"/>
      <c r="I12" s="27"/>
      <c r="J12" s="27"/>
    </row>
    <row r="13" spans="1:10" x14ac:dyDescent="0.25">
      <c r="A13" s="17" t="s">
        <v>20</v>
      </c>
      <c r="B13" s="28" t="s">
        <v>177</v>
      </c>
      <c r="C13" s="19" t="s">
        <v>21</v>
      </c>
      <c r="D13" s="18">
        <v>670</v>
      </c>
      <c r="E13" s="18"/>
      <c r="F13" s="20"/>
      <c r="G13" s="21">
        <f>ROUND(D13*F13,0)</f>
        <v>0</v>
      </c>
      <c r="H13" s="21"/>
    </row>
    <row r="14" spans="1:10" s="9" customFormat="1" ht="48" outlineLevel="1" x14ac:dyDescent="0.25">
      <c r="A14" s="22"/>
      <c r="B14" s="23" t="s">
        <v>121</v>
      </c>
      <c r="C14" s="24"/>
      <c r="D14" s="22"/>
      <c r="E14" s="22"/>
      <c r="F14" s="25"/>
      <c r="G14" s="26"/>
      <c r="H14" s="26"/>
      <c r="I14" s="27"/>
      <c r="J14" s="27"/>
    </row>
    <row r="15" spans="1:10" s="76" customFormat="1" ht="15" customHeight="1" x14ac:dyDescent="0.25">
      <c r="A15" s="69">
        <v>2</v>
      </c>
      <c r="B15" s="70" t="s">
        <v>22</v>
      </c>
      <c r="C15" s="71" t="s">
        <v>16</v>
      </c>
      <c r="D15" s="70"/>
      <c r="E15" s="70"/>
      <c r="F15" s="72"/>
      <c r="G15" s="73">
        <f>0+G16+G18+G20+G22+G24+G26+G28+G30+G32</f>
        <v>0</v>
      </c>
      <c r="H15" s="73">
        <f>SUM(H16:H33)</f>
        <v>0</v>
      </c>
      <c r="I15" s="74"/>
      <c r="J15" s="74"/>
    </row>
    <row r="16" spans="1:10" ht="15" customHeight="1" x14ac:dyDescent="0.25">
      <c r="A16" s="29" t="s">
        <v>23</v>
      </c>
      <c r="B16" s="30" t="s">
        <v>178</v>
      </c>
      <c r="C16" s="31" t="s">
        <v>27</v>
      </c>
      <c r="D16" s="30">
        <v>2</v>
      </c>
      <c r="E16" s="30"/>
      <c r="F16" s="32"/>
      <c r="G16" s="21">
        <f>ROUND(D16*F16,0)</f>
        <v>0</v>
      </c>
      <c r="H16" s="21"/>
    </row>
    <row r="17" spans="1:10" s="9" customFormat="1" ht="96" outlineLevel="1" x14ac:dyDescent="0.25">
      <c r="A17" s="22"/>
      <c r="B17" s="23" t="s">
        <v>25</v>
      </c>
      <c r="C17" s="24"/>
      <c r="D17" s="22"/>
      <c r="E17" s="22"/>
      <c r="F17" s="25"/>
      <c r="G17" s="26"/>
      <c r="H17" s="26"/>
      <c r="I17" s="27"/>
      <c r="J17" s="27"/>
    </row>
    <row r="18" spans="1:10" ht="15" customHeight="1" x14ac:dyDescent="0.25">
      <c r="A18" s="29" t="s">
        <v>26</v>
      </c>
      <c r="B18" s="30" t="s">
        <v>179</v>
      </c>
      <c r="C18" s="31" t="s">
        <v>27</v>
      </c>
      <c r="D18" s="30">
        <v>3</v>
      </c>
      <c r="E18" s="30"/>
      <c r="F18" s="32"/>
      <c r="G18" s="21">
        <f>ROUND(D18*F18,0)</f>
        <v>0</v>
      </c>
      <c r="H18" s="21"/>
    </row>
    <row r="19" spans="1:10" s="9" customFormat="1" ht="36" outlineLevel="1" x14ac:dyDescent="0.25">
      <c r="A19" s="22"/>
      <c r="B19" s="23" t="s">
        <v>28</v>
      </c>
      <c r="C19" s="24"/>
      <c r="D19" s="22"/>
      <c r="E19" s="22"/>
      <c r="F19" s="25"/>
      <c r="G19" s="26"/>
      <c r="H19" s="26"/>
      <c r="I19" s="27"/>
      <c r="J19" s="27"/>
    </row>
    <row r="20" spans="1:10" ht="15" customHeight="1" x14ac:dyDescent="0.25">
      <c r="A20" s="29" t="s">
        <v>29</v>
      </c>
      <c r="B20" s="30" t="s">
        <v>30</v>
      </c>
      <c r="C20" s="31" t="s">
        <v>31</v>
      </c>
      <c r="D20" s="30">
        <v>3</v>
      </c>
      <c r="E20" s="30"/>
      <c r="F20" s="32"/>
      <c r="G20" s="21">
        <f>ROUND(D20*F20,0)</f>
        <v>0</v>
      </c>
      <c r="H20" s="21"/>
    </row>
    <row r="21" spans="1:10" s="9" customFormat="1" ht="36" outlineLevel="1" x14ac:dyDescent="0.25">
      <c r="A21" s="22"/>
      <c r="B21" s="23" t="s">
        <v>32</v>
      </c>
      <c r="C21" s="24"/>
      <c r="D21" s="22"/>
      <c r="E21" s="22"/>
      <c r="F21" s="25"/>
      <c r="G21" s="26"/>
      <c r="H21" s="26"/>
      <c r="I21" s="27"/>
      <c r="J21" s="27"/>
    </row>
    <row r="22" spans="1:10" s="9" customFormat="1" ht="15" customHeight="1" x14ac:dyDescent="0.25">
      <c r="A22" s="29" t="s">
        <v>33</v>
      </c>
      <c r="B22" s="30" t="s">
        <v>180</v>
      </c>
      <c r="C22" s="31" t="s">
        <v>27</v>
      </c>
      <c r="D22" s="30">
        <v>2</v>
      </c>
      <c r="E22" s="30"/>
      <c r="F22" s="32"/>
      <c r="G22" s="21">
        <f>ROUND(D22*F22,0)</f>
        <v>0</v>
      </c>
      <c r="H22" s="21"/>
      <c r="I22" s="2"/>
      <c r="J22" s="2"/>
    </row>
    <row r="23" spans="1:10" s="9" customFormat="1" ht="48" outlineLevel="1" x14ac:dyDescent="0.25">
      <c r="A23" s="22"/>
      <c r="B23" s="23" t="s">
        <v>34</v>
      </c>
      <c r="C23" s="24"/>
      <c r="D23" s="22"/>
      <c r="E23" s="22"/>
      <c r="F23" s="25"/>
      <c r="G23" s="26"/>
      <c r="H23" s="26"/>
      <c r="I23" s="27"/>
      <c r="J23" s="27"/>
    </row>
    <row r="24" spans="1:10" s="9" customFormat="1" ht="15" customHeight="1" x14ac:dyDescent="0.25">
      <c r="A24" s="29" t="s">
        <v>35</v>
      </c>
      <c r="B24" s="30" t="s">
        <v>181</v>
      </c>
      <c r="C24" s="31" t="s">
        <v>27</v>
      </c>
      <c r="D24" s="30">
        <v>2</v>
      </c>
      <c r="E24" s="30"/>
      <c r="F24" s="32"/>
      <c r="G24" s="21">
        <f>ROUND(D24*F24,0)</f>
        <v>0</v>
      </c>
      <c r="H24" s="21"/>
      <c r="I24" s="2"/>
      <c r="J24" s="2"/>
    </row>
    <row r="25" spans="1:10" s="9" customFormat="1" ht="53.25" customHeight="1" outlineLevel="1" x14ac:dyDescent="0.25">
      <c r="A25" s="22"/>
      <c r="B25" s="23" t="s">
        <v>123</v>
      </c>
      <c r="C25" s="24"/>
      <c r="D25" s="22"/>
      <c r="E25" s="22"/>
      <c r="F25" s="25"/>
      <c r="G25" s="26"/>
      <c r="H25" s="26"/>
      <c r="I25" s="27"/>
      <c r="J25" s="27"/>
    </row>
    <row r="26" spans="1:10" x14ac:dyDescent="0.25">
      <c r="A26" s="29" t="s">
        <v>36</v>
      </c>
      <c r="B26" s="30" t="s">
        <v>182</v>
      </c>
      <c r="C26" s="31" t="s">
        <v>24</v>
      </c>
      <c r="D26" s="30">
        <v>4</v>
      </c>
      <c r="E26" s="30"/>
      <c r="F26" s="32"/>
      <c r="G26" s="21">
        <f>ROUND(D26*F26,0)</f>
        <v>0</v>
      </c>
      <c r="H26" s="21"/>
    </row>
    <row r="27" spans="1:10" s="9" customFormat="1" ht="36" outlineLevel="1" x14ac:dyDescent="0.25">
      <c r="A27" s="22"/>
      <c r="B27" s="23" t="s">
        <v>37</v>
      </c>
      <c r="C27" s="24"/>
      <c r="D27" s="22"/>
      <c r="E27" s="22"/>
      <c r="F27" s="25"/>
      <c r="G27" s="26"/>
      <c r="H27" s="26"/>
      <c r="I27" s="27"/>
      <c r="J27" s="27"/>
    </row>
    <row r="28" spans="1:10" s="9" customFormat="1" ht="15" customHeight="1" x14ac:dyDescent="0.25">
      <c r="A28" s="29" t="s">
        <v>38</v>
      </c>
      <c r="B28" s="30" t="s">
        <v>218</v>
      </c>
      <c r="C28" s="31" t="s">
        <v>24</v>
      </c>
      <c r="D28" s="30">
        <v>19</v>
      </c>
      <c r="E28" s="30"/>
      <c r="F28" s="32"/>
      <c r="G28" s="21">
        <f>ROUND(D28*F28,0)</f>
        <v>0</v>
      </c>
      <c r="H28" s="21"/>
      <c r="I28" s="2"/>
      <c r="J28" s="2"/>
    </row>
    <row r="29" spans="1:10" s="9" customFormat="1" ht="36" outlineLevel="1" x14ac:dyDescent="0.25">
      <c r="A29" s="22"/>
      <c r="B29" s="23" t="s">
        <v>37</v>
      </c>
      <c r="C29" s="24"/>
      <c r="D29" s="22"/>
      <c r="E29" s="22"/>
      <c r="F29" s="25"/>
      <c r="G29" s="26"/>
      <c r="H29" s="26"/>
      <c r="I29" s="27"/>
      <c r="J29" s="27"/>
    </row>
    <row r="30" spans="1:10" x14ac:dyDescent="0.25">
      <c r="A30" s="29" t="s">
        <v>39</v>
      </c>
      <c r="B30" s="30" t="s">
        <v>124</v>
      </c>
      <c r="C30" s="31" t="s">
        <v>21</v>
      </c>
      <c r="D30" s="30">
        <v>4.5</v>
      </c>
      <c r="E30" s="30"/>
      <c r="F30" s="32"/>
      <c r="G30" s="21">
        <f>ROUND(D30*F30,0)</f>
        <v>0</v>
      </c>
      <c r="H30" s="21"/>
    </row>
    <row r="31" spans="1:10" s="9" customFormat="1" ht="24" outlineLevel="1" x14ac:dyDescent="0.25">
      <c r="A31" s="22"/>
      <c r="B31" s="23" t="s">
        <v>125</v>
      </c>
      <c r="C31" s="24"/>
      <c r="D31" s="22"/>
      <c r="E31" s="22"/>
      <c r="F31" s="25"/>
      <c r="G31" s="26"/>
      <c r="H31" s="26"/>
      <c r="I31" s="27"/>
      <c r="J31" s="27"/>
    </row>
    <row r="32" spans="1:10" x14ac:dyDescent="0.25">
      <c r="A32" s="29" t="s">
        <v>224</v>
      </c>
      <c r="B32" s="30" t="s">
        <v>225</v>
      </c>
      <c r="C32" s="31" t="s">
        <v>27</v>
      </c>
      <c r="D32" s="30">
        <v>1</v>
      </c>
      <c r="E32" s="30"/>
      <c r="F32" s="32"/>
      <c r="G32" s="21">
        <f>ROUND(D32*F32,0)</f>
        <v>0</v>
      </c>
      <c r="H32" s="21"/>
    </row>
    <row r="33" spans="1:10" s="101" customFormat="1" ht="48" outlineLevel="1" x14ac:dyDescent="0.2">
      <c r="A33" s="23"/>
      <c r="B33" s="23" t="s">
        <v>226</v>
      </c>
      <c r="C33" s="97"/>
      <c r="D33" s="23"/>
      <c r="E33" s="23"/>
      <c r="F33" s="98"/>
      <c r="G33" s="99"/>
      <c r="H33" s="99"/>
      <c r="I33" s="100"/>
      <c r="J33" s="100"/>
    </row>
    <row r="34" spans="1:10" s="75" customFormat="1" x14ac:dyDescent="0.25">
      <c r="A34" s="69">
        <v>3</v>
      </c>
      <c r="B34" s="70" t="s">
        <v>40</v>
      </c>
      <c r="C34" s="71" t="s">
        <v>16</v>
      </c>
      <c r="D34" s="70"/>
      <c r="E34" s="70"/>
      <c r="F34" s="72"/>
      <c r="G34" s="73">
        <f>0+G35+G37+G39+G41+G43+G45+G47+G49+G51+G53</f>
        <v>0</v>
      </c>
      <c r="H34" s="73">
        <f>SUM(H35:H54)</f>
        <v>0</v>
      </c>
      <c r="I34" s="74"/>
      <c r="J34" s="74"/>
    </row>
    <row r="35" spans="1:10" x14ac:dyDescent="0.25">
      <c r="A35" s="29" t="s">
        <v>41</v>
      </c>
      <c r="B35" s="30" t="s">
        <v>183</v>
      </c>
      <c r="C35" s="31" t="s">
        <v>24</v>
      </c>
      <c r="D35" s="30">
        <v>96</v>
      </c>
      <c r="E35" s="30"/>
      <c r="F35" s="32"/>
      <c r="G35" s="21">
        <f>ROUND(D35*F35,0)</f>
        <v>0</v>
      </c>
      <c r="H35" s="21"/>
    </row>
    <row r="36" spans="1:10" s="9" customFormat="1" ht="144" outlineLevel="1" x14ac:dyDescent="0.25">
      <c r="A36" s="22"/>
      <c r="B36" s="23" t="s">
        <v>42</v>
      </c>
      <c r="C36" s="24"/>
      <c r="D36" s="22"/>
      <c r="E36" s="22"/>
      <c r="F36" s="25"/>
      <c r="G36" s="26"/>
      <c r="H36" s="26"/>
      <c r="I36" s="27"/>
      <c r="J36" s="27"/>
    </row>
    <row r="37" spans="1:10" x14ac:dyDescent="0.25">
      <c r="A37" s="29" t="s">
        <v>43</v>
      </c>
      <c r="B37" s="30" t="s">
        <v>184</v>
      </c>
      <c r="C37" s="31" t="s">
        <v>27</v>
      </c>
      <c r="D37" s="30">
        <v>13</v>
      </c>
      <c r="E37" s="30"/>
      <c r="F37" s="32"/>
      <c r="G37" s="21">
        <f>ROUND(D37*F37,0)</f>
        <v>0</v>
      </c>
      <c r="H37" s="21"/>
    </row>
    <row r="38" spans="1:10" s="9" customFormat="1" ht="108" outlineLevel="1" x14ac:dyDescent="0.25">
      <c r="A38" s="22"/>
      <c r="B38" s="23" t="s">
        <v>45</v>
      </c>
      <c r="C38" s="24"/>
      <c r="D38" s="22"/>
      <c r="E38" s="22"/>
      <c r="F38" s="25"/>
      <c r="G38" s="26"/>
      <c r="H38" s="26"/>
      <c r="I38" s="27"/>
      <c r="J38" s="27"/>
    </row>
    <row r="39" spans="1:10" x14ac:dyDescent="0.25">
      <c r="A39" s="29" t="s">
        <v>44</v>
      </c>
      <c r="B39" s="30" t="s">
        <v>48</v>
      </c>
      <c r="C39" s="31" t="s">
        <v>27</v>
      </c>
      <c r="D39" s="30">
        <v>4</v>
      </c>
      <c r="E39" s="30"/>
      <c r="F39" s="32"/>
      <c r="G39" s="21">
        <f>ROUND(D39*F39,0)</f>
        <v>0</v>
      </c>
      <c r="H39" s="21"/>
    </row>
    <row r="40" spans="1:10" s="9" customFormat="1" ht="120" outlineLevel="1" x14ac:dyDescent="0.25">
      <c r="A40" s="22"/>
      <c r="B40" s="23" t="s">
        <v>49</v>
      </c>
      <c r="C40" s="24"/>
      <c r="D40" s="22"/>
      <c r="E40" s="22"/>
      <c r="F40" s="25"/>
      <c r="G40" s="26"/>
      <c r="H40" s="26"/>
      <c r="I40" s="27"/>
      <c r="J40" s="27"/>
    </row>
    <row r="41" spans="1:10" x14ac:dyDescent="0.25">
      <c r="A41" s="29" t="s">
        <v>46</v>
      </c>
      <c r="B41" s="30" t="s">
        <v>185</v>
      </c>
      <c r="C41" s="31" t="s">
        <v>27</v>
      </c>
      <c r="D41" s="30">
        <v>7</v>
      </c>
      <c r="E41" s="30"/>
      <c r="F41" s="32"/>
      <c r="G41" s="21">
        <f>ROUND(D41*F41,0)</f>
        <v>0</v>
      </c>
      <c r="H41" s="21"/>
    </row>
    <row r="42" spans="1:10" s="9" customFormat="1" ht="48" outlineLevel="1" x14ac:dyDescent="0.25">
      <c r="A42" s="22"/>
      <c r="B42" s="23" t="s">
        <v>52</v>
      </c>
      <c r="C42" s="24"/>
      <c r="D42" s="22"/>
      <c r="E42" s="22"/>
      <c r="F42" s="25"/>
      <c r="G42" s="26"/>
      <c r="H42" s="26"/>
      <c r="I42" s="27"/>
      <c r="J42" s="27"/>
    </row>
    <row r="43" spans="1:10" x14ac:dyDescent="0.25">
      <c r="A43" s="29" t="s">
        <v>47</v>
      </c>
      <c r="B43" s="30" t="s">
        <v>54</v>
      </c>
      <c r="C43" s="31" t="s">
        <v>27</v>
      </c>
      <c r="D43" s="30">
        <v>7</v>
      </c>
      <c r="E43" s="30"/>
      <c r="F43" s="32"/>
      <c r="G43" s="21">
        <f>ROUND(D43*F43,0)</f>
        <v>0</v>
      </c>
      <c r="H43" s="21"/>
    </row>
    <row r="44" spans="1:10" s="9" customFormat="1" ht="24" outlineLevel="1" x14ac:dyDescent="0.25">
      <c r="A44" s="22"/>
      <c r="B44" s="23" t="s">
        <v>55</v>
      </c>
      <c r="C44" s="24"/>
      <c r="D44" s="22"/>
      <c r="E44" s="22"/>
      <c r="F44" s="25"/>
      <c r="G44" s="26"/>
      <c r="H44" s="26"/>
      <c r="I44" s="27"/>
      <c r="J44" s="27"/>
    </row>
    <row r="45" spans="1:10" x14ac:dyDescent="0.25">
      <c r="A45" s="29" t="s">
        <v>50</v>
      </c>
      <c r="B45" s="30" t="s">
        <v>57</v>
      </c>
      <c r="C45" s="31" t="s">
        <v>27</v>
      </c>
      <c r="D45" s="30">
        <v>14</v>
      </c>
      <c r="E45" s="30"/>
      <c r="F45" s="32"/>
      <c r="G45" s="21">
        <f>ROUND(D45*F45,0)</f>
        <v>0</v>
      </c>
      <c r="H45" s="21"/>
    </row>
    <row r="46" spans="1:10" s="9" customFormat="1" ht="24" outlineLevel="1" x14ac:dyDescent="0.25">
      <c r="A46" s="22"/>
      <c r="B46" s="23" t="s">
        <v>58</v>
      </c>
      <c r="C46" s="24"/>
      <c r="D46" s="22"/>
      <c r="E46" s="22"/>
      <c r="F46" s="25"/>
      <c r="G46" s="26"/>
      <c r="H46" s="26"/>
      <c r="I46" s="27"/>
      <c r="J46" s="27"/>
    </row>
    <row r="47" spans="1:10" x14ac:dyDescent="0.25">
      <c r="A47" s="29" t="s">
        <v>51</v>
      </c>
      <c r="B47" s="30" t="s">
        <v>186</v>
      </c>
      <c r="C47" s="31" t="s">
        <v>27</v>
      </c>
      <c r="D47" s="30">
        <v>12</v>
      </c>
      <c r="E47" s="30"/>
      <c r="F47" s="32"/>
      <c r="G47" s="21">
        <f>ROUND(D47*F47,0)</f>
        <v>0</v>
      </c>
      <c r="H47" s="21"/>
    </row>
    <row r="48" spans="1:10" s="9" customFormat="1" ht="165" customHeight="1" outlineLevel="1" x14ac:dyDescent="0.25">
      <c r="A48" s="22"/>
      <c r="B48" s="23" t="s">
        <v>60</v>
      </c>
      <c r="C48" s="24"/>
      <c r="D48" s="22"/>
      <c r="E48" s="22"/>
      <c r="F48" s="25"/>
      <c r="G48" s="26"/>
      <c r="H48" s="26"/>
      <c r="I48" s="27"/>
      <c r="J48" s="27"/>
    </row>
    <row r="49" spans="1:10" x14ac:dyDescent="0.25">
      <c r="A49" s="29" t="s">
        <v>53</v>
      </c>
      <c r="B49" s="30" t="s">
        <v>187</v>
      </c>
      <c r="C49" s="31" t="s">
        <v>27</v>
      </c>
      <c r="D49" s="30">
        <v>2</v>
      </c>
      <c r="E49" s="30"/>
      <c r="F49" s="32"/>
      <c r="G49" s="21">
        <f>ROUND(D49*F49,0)</f>
        <v>0</v>
      </c>
      <c r="H49" s="21"/>
    </row>
    <row r="50" spans="1:10" s="9" customFormat="1" ht="120" outlineLevel="1" x14ac:dyDescent="0.25">
      <c r="A50" s="22"/>
      <c r="B50" s="23" t="s">
        <v>61</v>
      </c>
      <c r="C50" s="24"/>
      <c r="D50" s="22"/>
      <c r="E50" s="22"/>
      <c r="F50" s="25"/>
      <c r="G50" s="26"/>
      <c r="H50" s="26"/>
      <c r="I50" s="27"/>
      <c r="J50" s="27"/>
    </row>
    <row r="51" spans="1:10" x14ac:dyDescent="0.25">
      <c r="A51" s="29" t="s">
        <v>56</v>
      </c>
      <c r="B51" s="30" t="s">
        <v>188</v>
      </c>
      <c r="C51" s="31" t="s">
        <v>27</v>
      </c>
      <c r="D51" s="30">
        <v>1</v>
      </c>
      <c r="E51" s="30"/>
      <c r="F51" s="32"/>
      <c r="G51" s="21">
        <f>ROUND(D51*F51,0)</f>
        <v>0</v>
      </c>
      <c r="H51" s="21"/>
    </row>
    <row r="52" spans="1:10" s="9" customFormat="1" ht="48" outlineLevel="1" x14ac:dyDescent="0.25">
      <c r="A52" s="22"/>
      <c r="B52" s="23" t="s">
        <v>62</v>
      </c>
      <c r="C52" s="24"/>
      <c r="D52" s="22"/>
      <c r="E52" s="22"/>
      <c r="F52" s="25"/>
      <c r="G52" s="26"/>
      <c r="H52" s="26"/>
      <c r="I52" s="27"/>
      <c r="J52" s="27"/>
    </row>
    <row r="53" spans="1:10" x14ac:dyDescent="0.25">
      <c r="A53" s="29" t="s">
        <v>59</v>
      </c>
      <c r="B53" s="30" t="s">
        <v>189</v>
      </c>
      <c r="C53" s="31" t="s">
        <v>19</v>
      </c>
      <c r="D53" s="30">
        <v>1</v>
      </c>
      <c r="E53" s="30"/>
      <c r="F53" s="32"/>
      <c r="G53" s="21">
        <f>ROUND(D53*F53,0)</f>
        <v>0</v>
      </c>
      <c r="H53" s="21"/>
    </row>
    <row r="54" spans="1:10" s="9" customFormat="1" outlineLevel="1" x14ac:dyDescent="0.25">
      <c r="A54" s="22"/>
      <c r="B54" s="23" t="s">
        <v>63</v>
      </c>
      <c r="C54" s="24"/>
      <c r="D54" s="22"/>
      <c r="E54" s="22"/>
      <c r="F54" s="25"/>
      <c r="G54" s="26"/>
      <c r="H54" s="26"/>
      <c r="I54" s="27"/>
      <c r="J54" s="27"/>
    </row>
    <row r="55" spans="1:10" s="75" customFormat="1" x14ac:dyDescent="0.25">
      <c r="A55" s="69">
        <v>4</v>
      </c>
      <c r="B55" s="70" t="s">
        <v>64</v>
      </c>
      <c r="C55" s="71" t="s">
        <v>16</v>
      </c>
      <c r="D55" s="70"/>
      <c r="E55" s="70"/>
      <c r="F55" s="72"/>
      <c r="G55" s="73">
        <f>0+G56+G58+G60+G62+G64+G66+G68+G70+G72+G74+G76+G78+G80+G82+G84</f>
        <v>0</v>
      </c>
      <c r="H55" s="73">
        <f>SUM(H56:H85)</f>
        <v>0</v>
      </c>
      <c r="I55" s="74"/>
      <c r="J55" s="74"/>
    </row>
    <row r="56" spans="1:10" x14ac:dyDescent="0.25">
      <c r="A56" s="29" t="s">
        <v>65</v>
      </c>
      <c r="B56" s="30" t="s">
        <v>66</v>
      </c>
      <c r="C56" s="31" t="s">
        <v>24</v>
      </c>
      <c r="D56" s="30">
        <v>111</v>
      </c>
      <c r="E56" s="30"/>
      <c r="F56" s="32"/>
      <c r="G56" s="21">
        <f>ROUND(D56*F56,0)</f>
        <v>0</v>
      </c>
      <c r="H56" s="21"/>
    </row>
    <row r="57" spans="1:10" s="9" customFormat="1" ht="108" outlineLevel="1" x14ac:dyDescent="0.25">
      <c r="A57" s="22"/>
      <c r="B57" s="23" t="s">
        <v>67</v>
      </c>
      <c r="C57" s="24"/>
      <c r="D57" s="22"/>
      <c r="E57" s="22"/>
      <c r="F57" s="25"/>
      <c r="G57" s="26"/>
      <c r="H57" s="26"/>
      <c r="I57" s="27"/>
      <c r="J57" s="27"/>
    </row>
    <row r="58" spans="1:10" x14ac:dyDescent="0.25">
      <c r="A58" s="29" t="s">
        <v>68</v>
      </c>
      <c r="B58" s="30" t="s">
        <v>69</v>
      </c>
      <c r="C58" s="31" t="s">
        <v>27</v>
      </c>
      <c r="D58" s="30">
        <v>7</v>
      </c>
      <c r="E58" s="30"/>
      <c r="F58" s="32"/>
      <c r="G58" s="21">
        <f>ROUND(D58*F58,0)</f>
        <v>0</v>
      </c>
      <c r="H58" s="21"/>
    </row>
    <row r="59" spans="1:10" s="9" customFormat="1" ht="124.5" customHeight="1" outlineLevel="1" x14ac:dyDescent="0.25">
      <c r="A59" s="22"/>
      <c r="B59" s="23" t="s">
        <v>70</v>
      </c>
      <c r="C59" s="24"/>
      <c r="D59" s="22"/>
      <c r="E59" s="22"/>
      <c r="F59" s="25"/>
      <c r="G59" s="26"/>
      <c r="H59" s="26"/>
      <c r="I59" s="27"/>
      <c r="J59" s="27"/>
    </row>
    <row r="60" spans="1:10" x14ac:dyDescent="0.25">
      <c r="A60" s="29" t="s">
        <v>71</v>
      </c>
      <c r="B60" s="30" t="s">
        <v>72</v>
      </c>
      <c r="C60" s="31" t="s">
        <v>24</v>
      </c>
      <c r="D60" s="30">
        <v>20</v>
      </c>
      <c r="E60" s="30"/>
      <c r="F60" s="32"/>
      <c r="G60" s="21">
        <f>ROUND(D60*F60,0)</f>
        <v>0</v>
      </c>
      <c r="H60" s="21"/>
    </row>
    <row r="61" spans="1:10" s="9" customFormat="1" ht="120" outlineLevel="1" x14ac:dyDescent="0.25">
      <c r="A61" s="22"/>
      <c r="B61" s="23" t="s">
        <v>73</v>
      </c>
      <c r="C61" s="24"/>
      <c r="D61" s="22"/>
      <c r="E61" s="22"/>
      <c r="F61" s="25"/>
      <c r="G61" s="26"/>
      <c r="H61" s="26"/>
      <c r="I61" s="27"/>
      <c r="J61" s="27"/>
    </row>
    <row r="62" spans="1:10" x14ac:dyDescent="0.25">
      <c r="A62" s="29" t="s">
        <v>74</v>
      </c>
      <c r="B62" s="30" t="s">
        <v>75</v>
      </c>
      <c r="C62" s="31" t="s">
        <v>27</v>
      </c>
      <c r="D62" s="30">
        <v>15</v>
      </c>
      <c r="E62" s="30"/>
      <c r="F62" s="32"/>
      <c r="G62" s="21">
        <f>ROUND(D62*F62,0)</f>
        <v>0</v>
      </c>
      <c r="H62" s="21"/>
    </row>
    <row r="63" spans="1:10" s="9" customFormat="1" ht="36" outlineLevel="1" x14ac:dyDescent="0.25">
      <c r="A63" s="22"/>
      <c r="B63" s="23" t="s">
        <v>76</v>
      </c>
      <c r="C63" s="24"/>
      <c r="D63" s="22"/>
      <c r="E63" s="22"/>
      <c r="F63" s="25"/>
      <c r="G63" s="26"/>
      <c r="H63" s="26"/>
      <c r="I63" s="27"/>
      <c r="J63" s="27"/>
    </row>
    <row r="64" spans="1:10" x14ac:dyDescent="0.25">
      <c r="A64" s="29" t="s">
        <v>77</v>
      </c>
      <c r="B64" s="30" t="s">
        <v>78</v>
      </c>
      <c r="C64" s="31" t="s">
        <v>27</v>
      </c>
      <c r="D64" s="30">
        <v>3</v>
      </c>
      <c r="E64" s="30"/>
      <c r="F64" s="32"/>
      <c r="G64" s="21">
        <f>ROUND(D64*F64,0)</f>
        <v>0</v>
      </c>
      <c r="H64" s="21"/>
    </row>
    <row r="65" spans="1:10" s="9" customFormat="1" ht="36" outlineLevel="1" x14ac:dyDescent="0.25">
      <c r="A65" s="22"/>
      <c r="B65" s="23" t="s">
        <v>76</v>
      </c>
      <c r="C65" s="24"/>
      <c r="D65" s="22"/>
      <c r="E65" s="22"/>
      <c r="F65" s="25"/>
      <c r="G65" s="26"/>
      <c r="H65" s="26"/>
      <c r="I65" s="27"/>
      <c r="J65" s="27"/>
    </row>
    <row r="66" spans="1:10" x14ac:dyDescent="0.25">
      <c r="A66" s="29" t="s">
        <v>79</v>
      </c>
      <c r="B66" s="30" t="s">
        <v>80</v>
      </c>
      <c r="C66" s="31" t="s">
        <v>24</v>
      </c>
      <c r="D66" s="30">
        <v>96</v>
      </c>
      <c r="E66" s="30"/>
      <c r="F66" s="32"/>
      <c r="G66" s="21">
        <f>ROUND(D66*F66,0)</f>
        <v>0</v>
      </c>
      <c r="H66" s="21"/>
    </row>
    <row r="67" spans="1:10" s="9" customFormat="1" ht="66" customHeight="1" outlineLevel="1" x14ac:dyDescent="0.25">
      <c r="A67" s="22"/>
      <c r="B67" s="23" t="s">
        <v>81</v>
      </c>
      <c r="C67" s="24"/>
      <c r="D67" s="22"/>
      <c r="E67" s="22"/>
      <c r="F67" s="25"/>
      <c r="G67" s="26"/>
      <c r="H67" s="26"/>
      <c r="I67" s="27"/>
      <c r="J67" s="27"/>
    </row>
    <row r="68" spans="1:10" x14ac:dyDescent="0.25">
      <c r="A68" s="29" t="s">
        <v>82</v>
      </c>
      <c r="B68" s="30" t="s">
        <v>83</v>
      </c>
      <c r="C68" s="31" t="s">
        <v>27</v>
      </c>
      <c r="D68" s="30">
        <v>1</v>
      </c>
      <c r="E68" s="30"/>
      <c r="F68" s="32"/>
      <c r="G68" s="21">
        <f>ROUND(D68*F68,0)</f>
        <v>0</v>
      </c>
      <c r="H68" s="21"/>
    </row>
    <row r="69" spans="1:10" s="9" customFormat="1" ht="65.25" customHeight="1" outlineLevel="1" x14ac:dyDescent="0.25">
      <c r="A69" s="22"/>
      <c r="B69" s="23" t="s">
        <v>84</v>
      </c>
      <c r="C69" s="24"/>
      <c r="D69" s="22"/>
      <c r="E69" s="22"/>
      <c r="F69" s="25"/>
      <c r="G69" s="26"/>
      <c r="H69" s="26"/>
      <c r="I69" s="27"/>
      <c r="J69" s="27"/>
    </row>
    <row r="70" spans="1:10" x14ac:dyDescent="0.25">
      <c r="A70" s="29" t="s">
        <v>85</v>
      </c>
      <c r="B70" s="30" t="s">
        <v>86</v>
      </c>
      <c r="C70" s="31" t="s">
        <v>27</v>
      </c>
      <c r="D70" s="30">
        <v>1</v>
      </c>
      <c r="E70" s="30"/>
      <c r="F70" s="32"/>
      <c r="G70" s="21">
        <f>ROUND(D70*F70,0)</f>
        <v>0</v>
      </c>
      <c r="H70" s="21"/>
    </row>
    <row r="71" spans="1:10" s="9" customFormat="1" ht="24" outlineLevel="1" x14ac:dyDescent="0.25">
      <c r="A71" s="22"/>
      <c r="B71" s="23" t="s">
        <v>87</v>
      </c>
      <c r="C71" s="24"/>
      <c r="D71" s="22"/>
      <c r="E71" s="22"/>
      <c r="F71" s="25"/>
      <c r="G71" s="26"/>
      <c r="H71" s="26"/>
      <c r="I71" s="27"/>
      <c r="J71" s="27"/>
    </row>
    <row r="72" spans="1:10" x14ac:dyDescent="0.25">
      <c r="A72" s="29" t="s">
        <v>88</v>
      </c>
      <c r="B72" s="30" t="s">
        <v>126</v>
      </c>
      <c r="C72" s="31" t="s">
        <v>27</v>
      </c>
      <c r="D72" s="30"/>
      <c r="E72" s="30">
        <v>4</v>
      </c>
      <c r="F72" s="32"/>
      <c r="G72" s="21"/>
      <c r="H72" s="21">
        <f>ROUND(E72*F72,0)</f>
        <v>0</v>
      </c>
    </row>
    <row r="73" spans="1:10" s="9" customFormat="1" ht="144" outlineLevel="1" x14ac:dyDescent="0.25">
      <c r="A73" s="22"/>
      <c r="B73" s="23" t="s">
        <v>127</v>
      </c>
      <c r="C73" s="24"/>
      <c r="D73" s="22"/>
      <c r="E73" s="22"/>
      <c r="F73" s="25"/>
      <c r="G73" s="26"/>
      <c r="H73" s="26"/>
      <c r="I73" s="27"/>
      <c r="J73" s="27"/>
    </row>
    <row r="74" spans="1:10" x14ac:dyDescent="0.25">
      <c r="A74" s="29" t="s">
        <v>89</v>
      </c>
      <c r="B74" s="30" t="s">
        <v>90</v>
      </c>
      <c r="C74" s="31" t="s">
        <v>27</v>
      </c>
      <c r="D74" s="30"/>
      <c r="E74" s="30">
        <v>6</v>
      </c>
      <c r="F74" s="32"/>
      <c r="G74" s="21"/>
      <c r="H74" s="21">
        <f>ROUND(E74*F74,0)</f>
        <v>0</v>
      </c>
    </row>
    <row r="75" spans="1:10" s="9" customFormat="1" ht="24" outlineLevel="1" x14ac:dyDescent="0.25">
      <c r="A75" s="22"/>
      <c r="B75" s="23" t="s">
        <v>91</v>
      </c>
      <c r="C75" s="24"/>
      <c r="D75" s="22"/>
      <c r="E75" s="22"/>
      <c r="F75" s="25"/>
      <c r="G75" s="26"/>
      <c r="H75" s="26"/>
      <c r="I75" s="27"/>
      <c r="J75" s="27"/>
    </row>
    <row r="76" spans="1:10" x14ac:dyDescent="0.25">
      <c r="A76" s="29" t="s">
        <v>92</v>
      </c>
      <c r="B76" s="30" t="s">
        <v>94</v>
      </c>
      <c r="C76" s="31" t="s">
        <v>27</v>
      </c>
      <c r="D76" s="30">
        <v>2</v>
      </c>
      <c r="E76" s="30"/>
      <c r="F76" s="32"/>
      <c r="G76" s="21">
        <f>ROUND(D76*F76,0)</f>
        <v>0</v>
      </c>
      <c r="H76" s="21"/>
    </row>
    <row r="77" spans="1:10" s="9" customFormat="1" ht="24" outlineLevel="1" x14ac:dyDescent="0.25">
      <c r="A77" s="22"/>
      <c r="B77" s="23" t="s">
        <v>95</v>
      </c>
      <c r="C77" s="24"/>
      <c r="D77" s="22"/>
      <c r="E77" s="22"/>
      <c r="F77" s="25"/>
      <c r="G77" s="26"/>
      <c r="H77" s="26"/>
      <c r="I77" s="27"/>
      <c r="J77" s="27"/>
    </row>
    <row r="78" spans="1:10" x14ac:dyDescent="0.25">
      <c r="A78" s="29" t="s">
        <v>93</v>
      </c>
      <c r="B78" s="30" t="s">
        <v>128</v>
      </c>
      <c r="C78" s="31" t="s">
        <v>27</v>
      </c>
      <c r="D78" s="30"/>
      <c r="E78" s="30">
        <v>3</v>
      </c>
      <c r="F78" s="32"/>
      <c r="G78" s="21"/>
      <c r="H78" s="21">
        <f>ROUND(E78*F78,0)</f>
        <v>0</v>
      </c>
    </row>
    <row r="79" spans="1:10" s="9" customFormat="1" ht="54" customHeight="1" outlineLevel="1" x14ac:dyDescent="0.25">
      <c r="A79" s="22"/>
      <c r="B79" s="23" t="s">
        <v>129</v>
      </c>
      <c r="C79" s="24"/>
      <c r="D79" s="22"/>
      <c r="E79" s="22"/>
      <c r="F79" s="25"/>
      <c r="G79" s="26"/>
      <c r="H79" s="26"/>
      <c r="I79" s="27"/>
      <c r="J79" s="27"/>
    </row>
    <row r="80" spans="1:10" x14ac:dyDescent="0.25">
      <c r="A80" s="29" t="s">
        <v>96</v>
      </c>
      <c r="B80" s="30" t="s">
        <v>130</v>
      </c>
      <c r="C80" s="31" t="s">
        <v>27</v>
      </c>
      <c r="D80" s="30"/>
      <c r="E80" s="30">
        <v>1</v>
      </c>
      <c r="F80" s="32"/>
      <c r="G80" s="21"/>
      <c r="H80" s="21">
        <f>ROUND(E80*F80,0)</f>
        <v>0</v>
      </c>
    </row>
    <row r="81" spans="1:10" s="9" customFormat="1" ht="102.75" customHeight="1" outlineLevel="1" x14ac:dyDescent="0.25">
      <c r="A81" s="22"/>
      <c r="B81" s="23" t="s">
        <v>98</v>
      </c>
      <c r="C81" s="24"/>
      <c r="D81" s="22"/>
      <c r="E81" s="22"/>
      <c r="F81" s="25"/>
      <c r="G81" s="26"/>
      <c r="H81" s="26"/>
      <c r="I81" s="27"/>
      <c r="J81" s="27"/>
    </row>
    <row r="82" spans="1:10" x14ac:dyDescent="0.25">
      <c r="A82" s="29" t="s">
        <v>97</v>
      </c>
      <c r="B82" s="30" t="s">
        <v>100</v>
      </c>
      <c r="C82" s="31" t="s">
        <v>24</v>
      </c>
      <c r="D82" s="30">
        <v>6</v>
      </c>
      <c r="E82" s="30"/>
      <c r="F82" s="32"/>
      <c r="G82" s="21">
        <f>ROUND(D82*F82,0)</f>
        <v>0</v>
      </c>
      <c r="H82" s="21"/>
    </row>
    <row r="83" spans="1:10" s="9" customFormat="1" ht="42" customHeight="1" outlineLevel="1" x14ac:dyDescent="0.25">
      <c r="A83" s="22"/>
      <c r="B83" s="23" t="s">
        <v>101</v>
      </c>
      <c r="C83" s="24"/>
      <c r="D83" s="22"/>
      <c r="E83" s="22"/>
      <c r="F83" s="25"/>
      <c r="G83" s="26"/>
      <c r="H83" s="26"/>
      <c r="I83" s="27"/>
      <c r="J83" s="27"/>
    </row>
    <row r="84" spans="1:10" x14ac:dyDescent="0.25">
      <c r="A84" s="29" t="s">
        <v>99</v>
      </c>
      <c r="B84" s="30" t="s">
        <v>102</v>
      </c>
      <c r="C84" s="31" t="s">
        <v>31</v>
      </c>
      <c r="D84" s="30">
        <v>1</v>
      </c>
      <c r="E84" s="30"/>
      <c r="F84" s="32"/>
      <c r="G84" s="21">
        <f>ROUND(D84*F84,0)</f>
        <v>0</v>
      </c>
      <c r="H84" s="21"/>
    </row>
    <row r="85" spans="1:10" s="9" customFormat="1" ht="24" outlineLevel="1" x14ac:dyDescent="0.25">
      <c r="A85" s="22"/>
      <c r="B85" s="23" t="s">
        <v>103</v>
      </c>
      <c r="C85" s="24"/>
      <c r="D85" s="22"/>
      <c r="E85" s="22"/>
      <c r="F85" s="25"/>
      <c r="G85" s="26"/>
      <c r="H85" s="26"/>
      <c r="I85" s="27"/>
      <c r="J85" s="27"/>
    </row>
    <row r="86" spans="1:10" s="75" customFormat="1" x14ac:dyDescent="0.25">
      <c r="A86" s="69">
        <v>5</v>
      </c>
      <c r="B86" s="70" t="s">
        <v>104</v>
      </c>
      <c r="C86" s="71" t="s">
        <v>16</v>
      </c>
      <c r="D86" s="70"/>
      <c r="E86" s="70"/>
      <c r="F86" s="72"/>
      <c r="G86" s="73">
        <f>0+G87+G89+G91+G93+G95+G97+G99+G101+G103+G105+G107+G109+G111+G113+G115+G117+G119+G121+G123+G125</f>
        <v>0</v>
      </c>
      <c r="H86" s="73">
        <f>SUM(H87:H126)</f>
        <v>0</v>
      </c>
      <c r="I86" s="74"/>
      <c r="J86" s="74"/>
    </row>
    <row r="87" spans="1:10" x14ac:dyDescent="0.25">
      <c r="A87" s="29" t="s">
        <v>105</v>
      </c>
      <c r="B87" s="30" t="s">
        <v>131</v>
      </c>
      <c r="C87" s="31" t="s">
        <v>27</v>
      </c>
      <c r="D87" s="30">
        <v>2</v>
      </c>
      <c r="E87" s="30"/>
      <c r="F87" s="32"/>
      <c r="G87" s="21">
        <f>ROUND(D87*F87,0)</f>
        <v>0</v>
      </c>
      <c r="H87" s="21"/>
    </row>
    <row r="88" spans="1:10" s="9" customFormat="1" ht="84" outlineLevel="1" x14ac:dyDescent="0.25">
      <c r="A88" s="22"/>
      <c r="B88" s="23" t="s">
        <v>132</v>
      </c>
      <c r="C88" s="24"/>
      <c r="D88" s="22"/>
      <c r="E88" s="22"/>
      <c r="F88" s="25"/>
      <c r="G88" s="26"/>
      <c r="H88" s="26"/>
      <c r="I88" s="27"/>
      <c r="J88" s="27"/>
    </row>
    <row r="89" spans="1:10" x14ac:dyDescent="0.25">
      <c r="A89" s="29" t="s">
        <v>106</v>
      </c>
      <c r="B89" s="30" t="s">
        <v>133</v>
      </c>
      <c r="C89" s="31" t="s">
        <v>27</v>
      </c>
      <c r="D89" s="30">
        <v>1</v>
      </c>
      <c r="E89" s="30"/>
      <c r="F89" s="32"/>
      <c r="G89" s="21">
        <f>ROUND(D89*F89,0)</f>
        <v>0</v>
      </c>
      <c r="H89" s="21"/>
    </row>
    <row r="90" spans="1:10" s="9" customFormat="1" ht="72" customHeight="1" outlineLevel="1" x14ac:dyDescent="0.25">
      <c r="A90" s="22"/>
      <c r="B90" s="23" t="s">
        <v>223</v>
      </c>
      <c r="C90" s="24"/>
      <c r="D90" s="22"/>
      <c r="E90" s="22"/>
      <c r="F90" s="25"/>
      <c r="G90" s="26"/>
      <c r="H90" s="23"/>
      <c r="I90" s="27"/>
      <c r="J90" s="27"/>
    </row>
    <row r="91" spans="1:10" x14ac:dyDescent="0.25">
      <c r="A91" s="29" t="s">
        <v>109</v>
      </c>
      <c r="B91" s="30" t="s">
        <v>210</v>
      </c>
      <c r="C91" s="31" t="s">
        <v>27</v>
      </c>
      <c r="D91" s="30">
        <v>2</v>
      </c>
      <c r="E91" s="30"/>
      <c r="F91" s="32"/>
      <c r="G91" s="21">
        <f>ROUND(D91*F91,0)</f>
        <v>0</v>
      </c>
      <c r="H91" s="21"/>
    </row>
    <row r="92" spans="1:10" s="9" customFormat="1" ht="72" outlineLevel="1" x14ac:dyDescent="0.25">
      <c r="A92" s="22"/>
      <c r="B92" s="23" t="s">
        <v>219</v>
      </c>
      <c r="C92" s="24"/>
      <c r="D92" s="22"/>
      <c r="E92" s="22"/>
      <c r="F92" s="25"/>
      <c r="G92" s="26"/>
      <c r="H92" s="26"/>
      <c r="I92" s="27"/>
      <c r="J92" s="27"/>
    </row>
    <row r="93" spans="1:10" x14ac:dyDescent="0.25">
      <c r="A93" s="29" t="s">
        <v>134</v>
      </c>
      <c r="B93" s="30" t="s">
        <v>135</v>
      </c>
      <c r="C93" s="31" t="s">
        <v>27</v>
      </c>
      <c r="D93" s="30">
        <v>1</v>
      </c>
      <c r="E93" s="30"/>
      <c r="F93" s="32"/>
      <c r="G93" s="21">
        <f>ROUND(D93*F93,0)</f>
        <v>0</v>
      </c>
      <c r="H93" s="21"/>
    </row>
    <row r="94" spans="1:10" s="9" customFormat="1" ht="72" outlineLevel="1" x14ac:dyDescent="0.25">
      <c r="A94" s="22"/>
      <c r="B94" s="23" t="s">
        <v>136</v>
      </c>
      <c r="C94" s="24"/>
      <c r="D94" s="22"/>
      <c r="E94" s="22"/>
      <c r="F94" s="25"/>
      <c r="G94" s="26"/>
      <c r="H94" s="26"/>
      <c r="I94" s="27"/>
      <c r="J94" s="27"/>
    </row>
    <row r="95" spans="1:10" x14ac:dyDescent="0.25">
      <c r="A95" s="29" t="s">
        <v>137</v>
      </c>
      <c r="B95" s="30" t="s">
        <v>138</v>
      </c>
      <c r="C95" s="31" t="s">
        <v>27</v>
      </c>
      <c r="D95" s="30">
        <v>5</v>
      </c>
      <c r="E95" s="30"/>
      <c r="F95" s="32"/>
      <c r="G95" s="21">
        <f>ROUND(D95*F95,0)</f>
        <v>0</v>
      </c>
      <c r="H95" s="21"/>
    </row>
    <row r="96" spans="1:10" s="9" customFormat="1" ht="66.75" customHeight="1" outlineLevel="1" x14ac:dyDescent="0.25">
      <c r="A96" s="22"/>
      <c r="B96" s="23" t="s">
        <v>139</v>
      </c>
      <c r="C96" s="24"/>
      <c r="D96" s="22"/>
      <c r="E96" s="22"/>
      <c r="F96" s="25"/>
      <c r="G96" s="26"/>
      <c r="H96" s="26"/>
      <c r="I96" s="27"/>
      <c r="J96" s="27"/>
    </row>
    <row r="97" spans="1:10" x14ac:dyDescent="0.25">
      <c r="A97" s="29" t="s">
        <v>140</v>
      </c>
      <c r="B97" s="30" t="s">
        <v>110</v>
      </c>
      <c r="C97" s="31" t="s">
        <v>27</v>
      </c>
      <c r="D97" s="30">
        <v>6</v>
      </c>
      <c r="E97" s="30"/>
      <c r="F97" s="32"/>
      <c r="G97" s="21">
        <f>ROUND(D97*F97,0)</f>
        <v>0</v>
      </c>
      <c r="H97" s="21"/>
    </row>
    <row r="98" spans="1:10" s="9" customFormat="1" ht="36" outlineLevel="1" x14ac:dyDescent="0.25">
      <c r="A98" s="22"/>
      <c r="B98" s="23" t="s">
        <v>111</v>
      </c>
      <c r="C98" s="24"/>
      <c r="D98" s="22"/>
      <c r="E98" s="22"/>
      <c r="F98" s="25"/>
      <c r="G98" s="26"/>
      <c r="H98" s="26"/>
      <c r="I98" s="27"/>
      <c r="J98" s="27"/>
    </row>
    <row r="99" spans="1:10" x14ac:dyDescent="0.25">
      <c r="A99" s="29" t="s">
        <v>141</v>
      </c>
      <c r="B99" s="30" t="s">
        <v>142</v>
      </c>
      <c r="C99" s="31" t="s">
        <v>24</v>
      </c>
      <c r="D99" s="30">
        <v>4</v>
      </c>
      <c r="E99" s="30"/>
      <c r="F99" s="32"/>
      <c r="G99" s="21">
        <f>ROUND(D99*F99,0)</f>
        <v>0</v>
      </c>
      <c r="H99" s="21"/>
    </row>
    <row r="100" spans="1:10" s="9" customFormat="1" outlineLevel="1" x14ac:dyDescent="0.25">
      <c r="A100" s="22"/>
      <c r="B100" s="23" t="s">
        <v>143</v>
      </c>
      <c r="C100" s="24"/>
      <c r="D100" s="22"/>
      <c r="E100" s="22"/>
      <c r="F100" s="25"/>
      <c r="G100" s="26"/>
      <c r="H100" s="26"/>
      <c r="I100" s="27"/>
      <c r="J100" s="27"/>
    </row>
    <row r="101" spans="1:10" x14ac:dyDescent="0.25">
      <c r="A101" s="29" t="s">
        <v>144</v>
      </c>
      <c r="B101" s="30" t="s">
        <v>145</v>
      </c>
      <c r="C101" s="31" t="s">
        <v>27</v>
      </c>
      <c r="D101" s="30">
        <v>6</v>
      </c>
      <c r="E101" s="30"/>
      <c r="F101" s="32"/>
      <c r="G101" s="21">
        <f>ROUND(D101*F101,0)</f>
        <v>0</v>
      </c>
      <c r="H101" s="21"/>
    </row>
    <row r="102" spans="1:10" s="9" customFormat="1" ht="144" outlineLevel="1" x14ac:dyDescent="0.25">
      <c r="A102" s="22"/>
      <c r="B102" s="23" t="s">
        <v>146</v>
      </c>
      <c r="C102" s="24"/>
      <c r="D102" s="22"/>
      <c r="E102" s="22"/>
      <c r="F102" s="25"/>
      <c r="G102" s="26"/>
      <c r="H102" s="26"/>
      <c r="I102" s="27"/>
      <c r="J102" s="27"/>
    </row>
    <row r="103" spans="1:10" x14ac:dyDescent="0.25">
      <c r="A103" s="29" t="s">
        <v>147</v>
      </c>
      <c r="B103" s="30" t="s">
        <v>148</v>
      </c>
      <c r="C103" s="31" t="s">
        <v>27</v>
      </c>
      <c r="D103" s="30">
        <v>2</v>
      </c>
      <c r="E103" s="30"/>
      <c r="F103" s="32"/>
      <c r="G103" s="21">
        <f>ROUND(D103*F103,0)</f>
        <v>0</v>
      </c>
      <c r="H103" s="21"/>
    </row>
    <row r="104" spans="1:10" s="9" customFormat="1" ht="144" outlineLevel="1" x14ac:dyDescent="0.25">
      <c r="A104" s="22"/>
      <c r="B104" s="23" t="s">
        <v>149</v>
      </c>
      <c r="C104" s="24"/>
      <c r="D104" s="22"/>
      <c r="E104" s="22"/>
      <c r="F104" s="25"/>
      <c r="G104" s="26"/>
      <c r="H104" s="26"/>
      <c r="I104" s="27"/>
      <c r="J104" s="27"/>
    </row>
    <row r="105" spans="1:10" x14ac:dyDescent="0.25">
      <c r="A105" s="29" t="s">
        <v>150</v>
      </c>
      <c r="B105" s="30" t="s">
        <v>151</v>
      </c>
      <c r="C105" s="31" t="s">
        <v>27</v>
      </c>
      <c r="D105" s="30">
        <v>2</v>
      </c>
      <c r="E105" s="30"/>
      <c r="F105" s="32"/>
      <c r="G105" s="21">
        <f>ROUND(D105*F105,0)</f>
        <v>0</v>
      </c>
      <c r="H105" s="21"/>
    </row>
    <row r="106" spans="1:10" s="9" customFormat="1" ht="70.5" customHeight="1" outlineLevel="1" x14ac:dyDescent="0.25">
      <c r="A106" s="22"/>
      <c r="B106" s="23" t="s">
        <v>152</v>
      </c>
      <c r="C106" s="24"/>
      <c r="D106" s="22"/>
      <c r="E106" s="22"/>
      <c r="F106" s="25"/>
      <c r="G106" s="26"/>
      <c r="H106" s="26"/>
      <c r="I106" s="27"/>
      <c r="J106" s="27"/>
    </row>
    <row r="107" spans="1:10" x14ac:dyDescent="0.25">
      <c r="A107" s="29" t="s">
        <v>153</v>
      </c>
      <c r="B107" s="30" t="s">
        <v>241</v>
      </c>
      <c r="C107" s="31" t="s">
        <v>19</v>
      </c>
      <c r="D107" s="30">
        <v>1</v>
      </c>
      <c r="E107" s="30"/>
      <c r="F107" s="32"/>
      <c r="G107" s="21">
        <f>ROUND(D107*F107,0)</f>
        <v>0</v>
      </c>
      <c r="H107" s="21"/>
    </row>
    <row r="108" spans="1:10" s="9" customFormat="1" ht="19.5" customHeight="1" outlineLevel="1" x14ac:dyDescent="0.25">
      <c r="A108" s="22"/>
      <c r="B108" s="23" t="s">
        <v>238</v>
      </c>
      <c r="C108" s="24"/>
      <c r="D108" s="22"/>
      <c r="E108" s="22"/>
      <c r="F108" s="25"/>
      <c r="G108" s="26"/>
      <c r="H108" s="26"/>
      <c r="I108" s="27"/>
      <c r="J108" s="27"/>
    </row>
    <row r="109" spans="1:10" x14ac:dyDescent="0.25">
      <c r="A109" s="29" t="s">
        <v>155</v>
      </c>
      <c r="B109" s="30" t="s">
        <v>190</v>
      </c>
      <c r="C109" s="31" t="s">
        <v>27</v>
      </c>
      <c r="D109" s="30"/>
      <c r="E109" s="30">
        <v>7</v>
      </c>
      <c r="F109" s="32"/>
      <c r="G109" s="21"/>
      <c r="H109" s="21">
        <f>ROUND(E109*F109,0)</f>
        <v>0</v>
      </c>
    </row>
    <row r="110" spans="1:10" s="9" customFormat="1" ht="28.5" customHeight="1" outlineLevel="1" x14ac:dyDescent="0.25">
      <c r="A110" s="22"/>
      <c r="B110" s="23" t="s">
        <v>154</v>
      </c>
      <c r="C110" s="24"/>
      <c r="D110" s="22"/>
      <c r="E110" s="22"/>
      <c r="F110" s="25"/>
      <c r="G110" s="26"/>
      <c r="H110" s="26"/>
      <c r="I110" s="27"/>
      <c r="J110" s="27"/>
    </row>
    <row r="111" spans="1:10" x14ac:dyDescent="0.25">
      <c r="A111" s="29" t="s">
        <v>157</v>
      </c>
      <c r="B111" s="30" t="s">
        <v>156</v>
      </c>
      <c r="C111" s="31" t="s">
        <v>19</v>
      </c>
      <c r="D111" s="30"/>
      <c r="E111" s="30">
        <v>1</v>
      </c>
      <c r="F111" s="32"/>
      <c r="G111" s="21"/>
      <c r="H111" s="21">
        <f>ROUND(E111*F111,0)</f>
        <v>0</v>
      </c>
    </row>
    <row r="112" spans="1:10" s="9" customFormat="1" ht="39" customHeight="1" outlineLevel="1" x14ac:dyDescent="0.25">
      <c r="A112" s="22"/>
      <c r="B112" s="23" t="s">
        <v>193</v>
      </c>
      <c r="C112" s="24"/>
      <c r="D112" s="22"/>
      <c r="E112" s="22"/>
      <c r="F112" s="25"/>
      <c r="G112" s="26"/>
      <c r="H112" s="26"/>
      <c r="I112" s="27"/>
      <c r="J112" s="27"/>
    </row>
    <row r="113" spans="1:10" x14ac:dyDescent="0.25">
      <c r="A113" s="29" t="s">
        <v>158</v>
      </c>
      <c r="B113" s="30" t="s">
        <v>192</v>
      </c>
      <c r="C113" s="31" t="s">
        <v>19</v>
      </c>
      <c r="D113" s="30"/>
      <c r="E113" s="30">
        <v>1</v>
      </c>
      <c r="F113" s="32"/>
      <c r="G113" s="21"/>
      <c r="H113" s="21">
        <f>ROUND(E113*F113,0)</f>
        <v>0</v>
      </c>
    </row>
    <row r="114" spans="1:10" s="9" customFormat="1" ht="60" outlineLevel="1" x14ac:dyDescent="0.25">
      <c r="A114" s="22"/>
      <c r="B114" s="23" t="s">
        <v>194</v>
      </c>
      <c r="C114" s="24"/>
      <c r="D114" s="22"/>
      <c r="E114" s="22"/>
      <c r="F114" s="25"/>
      <c r="G114" s="26"/>
      <c r="H114" s="26"/>
      <c r="I114" s="27"/>
      <c r="J114" s="27"/>
    </row>
    <row r="115" spans="1:10" x14ac:dyDescent="0.25">
      <c r="A115" s="29" t="s">
        <v>159</v>
      </c>
      <c r="B115" s="30" t="s">
        <v>191</v>
      </c>
      <c r="C115" s="31" t="s">
        <v>19</v>
      </c>
      <c r="D115" s="30"/>
      <c r="E115" s="30">
        <v>1</v>
      </c>
      <c r="F115" s="32"/>
      <c r="G115" s="21"/>
      <c r="H115" s="21">
        <f>ROUND(E115*F115,0)</f>
        <v>0</v>
      </c>
    </row>
    <row r="116" spans="1:10" s="9" customFormat="1" ht="48" outlineLevel="1" x14ac:dyDescent="0.25">
      <c r="A116" s="22"/>
      <c r="B116" s="23" t="s">
        <v>195</v>
      </c>
      <c r="C116" s="24"/>
      <c r="D116" s="22"/>
      <c r="E116" s="22"/>
      <c r="F116" s="25"/>
      <c r="G116" s="26"/>
      <c r="H116" s="26"/>
      <c r="I116" s="27"/>
      <c r="J116" s="27"/>
    </row>
    <row r="117" spans="1:10" x14ac:dyDescent="0.25">
      <c r="A117" s="29" t="s">
        <v>160</v>
      </c>
      <c r="B117" s="30" t="s">
        <v>161</v>
      </c>
      <c r="C117" s="31" t="s">
        <v>27</v>
      </c>
      <c r="D117" s="30">
        <v>1</v>
      </c>
      <c r="E117" s="30"/>
      <c r="F117" s="32"/>
      <c r="G117" s="21">
        <f>ROUND(D117*F117,0)</f>
        <v>0</v>
      </c>
      <c r="H117" s="21"/>
    </row>
    <row r="118" spans="1:10" s="9" customFormat="1" ht="108" outlineLevel="1" x14ac:dyDescent="0.25">
      <c r="A118" s="22"/>
      <c r="B118" s="23" t="s">
        <v>162</v>
      </c>
      <c r="C118" s="24"/>
      <c r="D118" s="22"/>
      <c r="E118" s="22"/>
      <c r="F118" s="25"/>
      <c r="G118" s="26"/>
      <c r="H118" s="26"/>
      <c r="I118" s="27"/>
      <c r="J118" s="27"/>
    </row>
    <row r="119" spans="1:10" x14ac:dyDescent="0.25">
      <c r="A119" s="29" t="s">
        <v>229</v>
      </c>
      <c r="B119" s="30" t="s">
        <v>196</v>
      </c>
      <c r="C119" s="31" t="s">
        <v>27</v>
      </c>
      <c r="D119" s="30">
        <v>1</v>
      </c>
      <c r="E119" s="30"/>
      <c r="F119" s="32"/>
      <c r="G119" s="21">
        <f>ROUND(D119*F119,0)</f>
        <v>0</v>
      </c>
      <c r="H119" s="21"/>
    </row>
    <row r="120" spans="1:10" s="9" customFormat="1" ht="102.75" customHeight="1" outlineLevel="1" x14ac:dyDescent="0.25">
      <c r="A120" s="22"/>
      <c r="B120" s="23" t="s">
        <v>163</v>
      </c>
      <c r="C120" s="24"/>
      <c r="D120" s="22"/>
      <c r="E120" s="22"/>
      <c r="F120" s="25"/>
      <c r="G120" s="26"/>
      <c r="H120" s="26"/>
      <c r="I120" s="27"/>
      <c r="J120" s="27"/>
    </row>
    <row r="121" spans="1:10" x14ac:dyDescent="0.25">
      <c r="A121" s="29" t="s">
        <v>230</v>
      </c>
      <c r="B121" s="30" t="s">
        <v>164</v>
      </c>
      <c r="C121" s="31" t="s">
        <v>27</v>
      </c>
      <c r="D121" s="30">
        <v>1</v>
      </c>
      <c r="E121" s="30"/>
      <c r="F121" s="32"/>
      <c r="G121" s="21">
        <f>ROUND(D121*F121,0)</f>
        <v>0</v>
      </c>
      <c r="H121" s="21"/>
    </row>
    <row r="122" spans="1:10" s="9" customFormat="1" ht="83.25" customHeight="1" outlineLevel="1" x14ac:dyDescent="0.25">
      <c r="A122" s="22"/>
      <c r="B122" s="23" t="s">
        <v>165</v>
      </c>
      <c r="C122" s="24"/>
      <c r="D122" s="22"/>
      <c r="E122" s="22"/>
      <c r="F122" s="25"/>
      <c r="G122" s="26"/>
      <c r="H122" s="26"/>
      <c r="I122" s="27"/>
      <c r="J122" s="27"/>
    </row>
    <row r="123" spans="1:10" x14ac:dyDescent="0.25">
      <c r="A123" s="29" t="s">
        <v>166</v>
      </c>
      <c r="B123" s="30" t="s">
        <v>167</v>
      </c>
      <c r="C123" s="31" t="s">
        <v>27</v>
      </c>
      <c r="D123" s="30">
        <v>1</v>
      </c>
      <c r="E123" s="30"/>
      <c r="F123" s="32"/>
      <c r="G123" s="21">
        <f>ROUND(D123*F123,0)</f>
        <v>0</v>
      </c>
      <c r="H123" s="21"/>
    </row>
    <row r="124" spans="1:10" s="9" customFormat="1" ht="55.5" customHeight="1" outlineLevel="1" x14ac:dyDescent="0.25">
      <c r="A124" s="22"/>
      <c r="B124" s="23" t="s">
        <v>168</v>
      </c>
      <c r="C124" s="24"/>
      <c r="D124" s="22"/>
      <c r="E124" s="22"/>
      <c r="F124" s="25"/>
      <c r="G124" s="26"/>
      <c r="H124" s="26"/>
      <c r="I124" s="27"/>
      <c r="J124" s="27"/>
    </row>
    <row r="125" spans="1:10" x14ac:dyDescent="0.25">
      <c r="A125" s="29" t="s">
        <v>231</v>
      </c>
      <c r="B125" s="30" t="s">
        <v>169</v>
      </c>
      <c r="C125" s="31" t="s">
        <v>27</v>
      </c>
      <c r="D125" s="30">
        <v>4</v>
      </c>
      <c r="E125" s="30"/>
      <c r="F125" s="32"/>
      <c r="G125" s="21">
        <f>ROUND(D125*F125,0)</f>
        <v>0</v>
      </c>
      <c r="H125" s="21"/>
    </row>
    <row r="126" spans="1:10" s="9" customFormat="1" ht="53.25" customHeight="1" outlineLevel="1" x14ac:dyDescent="0.25">
      <c r="A126" s="22"/>
      <c r="B126" s="23" t="s">
        <v>170</v>
      </c>
      <c r="C126" s="24"/>
      <c r="D126" s="22"/>
      <c r="E126" s="22"/>
      <c r="F126" s="25"/>
      <c r="G126" s="26"/>
      <c r="H126" s="26"/>
      <c r="I126" s="27"/>
      <c r="J126" s="27"/>
    </row>
    <row r="127" spans="1:10" s="68" customFormat="1" x14ac:dyDescent="0.25">
      <c r="A127" s="63"/>
      <c r="B127" s="64" t="s">
        <v>15</v>
      </c>
      <c r="C127" s="65" t="s">
        <v>16</v>
      </c>
      <c r="D127" s="64"/>
      <c r="E127" s="64"/>
      <c r="F127" s="66"/>
      <c r="G127" s="62">
        <f>G9</f>
        <v>0</v>
      </c>
      <c r="H127" s="62">
        <f>H9</f>
        <v>0</v>
      </c>
      <c r="I127" s="67"/>
      <c r="J127" s="67"/>
    </row>
  </sheetData>
  <pageMargins left="0.23622047244094491" right="0.23622047244094491" top="0.74803149606299213" bottom="0.74803149606299213" header="0.31496062992125984" footer="0.31496062992125984"/>
  <pageSetup paperSize="9" scale="54" fitToHeight="4" orientation="portrait" r:id="rId1"/>
  <rowBreaks count="4" manualBreakCount="4">
    <brk id="33" max="8" man="1"/>
    <brk id="54" max="8" man="1"/>
    <brk id="73" max="8" man="1"/>
    <brk id="100"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3"/>
  <sheetViews>
    <sheetView view="pageBreakPreview" zoomScaleNormal="100" zoomScaleSheetLayoutView="100" workbookViewId="0">
      <selection activeCell="F11" sqref="F11"/>
    </sheetView>
  </sheetViews>
  <sheetFormatPr defaultColWidth="9.140625" defaultRowHeight="15" outlineLevelRow="1" x14ac:dyDescent="0.25"/>
  <cols>
    <col min="1" max="1" width="9.140625" style="2"/>
    <col min="2" max="2" width="92.42578125" style="2" customWidth="1"/>
    <col min="3" max="3" width="8.5703125" style="3" customWidth="1"/>
    <col min="4" max="5" width="9.140625" style="2"/>
    <col min="6" max="6" width="17.85546875" style="4" customWidth="1"/>
    <col min="7" max="8" width="18.140625" style="5" customWidth="1"/>
    <col min="9" max="10" width="9.140625" style="2"/>
    <col min="11" max="16384" width="9.140625" style="6"/>
  </cols>
  <sheetData>
    <row r="1" spans="1:10" x14ac:dyDescent="0.25">
      <c r="B1" s="2" t="s">
        <v>0</v>
      </c>
      <c r="E1" s="2" t="s">
        <v>3</v>
      </c>
      <c r="F1" s="4" t="s">
        <v>4</v>
      </c>
      <c r="G1" s="5" t="s">
        <v>171</v>
      </c>
    </row>
    <row r="2" spans="1:10" x14ac:dyDescent="0.25">
      <c r="F2" s="4" t="s">
        <v>5</v>
      </c>
      <c r="G2" s="5" t="s">
        <v>172</v>
      </c>
    </row>
    <row r="3" spans="1:10" x14ac:dyDescent="0.25">
      <c r="B3" s="2" t="s">
        <v>1</v>
      </c>
      <c r="F3" s="4" t="s">
        <v>6</v>
      </c>
      <c r="G3" s="5" t="s">
        <v>173</v>
      </c>
    </row>
    <row r="4" spans="1:10" x14ac:dyDescent="0.25">
      <c r="B4" s="7" t="s">
        <v>112</v>
      </c>
      <c r="F4" s="4" t="s">
        <v>7</v>
      </c>
      <c r="G4" s="8">
        <v>330</v>
      </c>
    </row>
    <row r="5" spans="1:10" x14ac:dyDescent="0.25">
      <c r="F5" s="4" t="s">
        <v>8</v>
      </c>
      <c r="G5" s="8">
        <v>30</v>
      </c>
    </row>
    <row r="6" spans="1:10" s="9" customFormat="1" x14ac:dyDescent="0.25">
      <c r="A6" s="2"/>
      <c r="B6" s="2"/>
      <c r="C6" s="3"/>
      <c r="D6" s="2"/>
      <c r="E6" s="2"/>
      <c r="F6" s="4"/>
      <c r="G6" s="5"/>
      <c r="H6" s="5"/>
      <c r="I6" s="2"/>
      <c r="J6" s="2"/>
    </row>
    <row r="8" spans="1:10" s="15" customFormat="1" ht="22.5" x14ac:dyDescent="0.25">
      <c r="A8" s="10" t="s">
        <v>9</v>
      </c>
      <c r="B8" s="11" t="s">
        <v>10</v>
      </c>
      <c r="C8" s="12" t="s">
        <v>11</v>
      </c>
      <c r="D8" s="10" t="s">
        <v>239</v>
      </c>
      <c r="E8" s="10" t="s">
        <v>240</v>
      </c>
      <c r="F8" s="13" t="s">
        <v>13</v>
      </c>
      <c r="G8" s="14" t="s">
        <v>227</v>
      </c>
      <c r="H8" s="14" t="s">
        <v>228</v>
      </c>
    </row>
    <row r="9" spans="1:10" s="68" customFormat="1" x14ac:dyDescent="0.25">
      <c r="A9" s="63" t="s">
        <v>14</v>
      </c>
      <c r="B9" s="64" t="s">
        <v>15</v>
      </c>
      <c r="C9" s="65" t="s">
        <v>16</v>
      </c>
      <c r="D9" s="64"/>
      <c r="E9" s="64"/>
      <c r="F9" s="66"/>
      <c r="G9" s="62">
        <f>0+G10+G17+G24+G39+G50</f>
        <v>0</v>
      </c>
      <c r="H9" s="62">
        <f>0+H10+H17+H24+H39+H50</f>
        <v>0</v>
      </c>
      <c r="I9" s="67"/>
      <c r="J9" s="67"/>
    </row>
    <row r="10" spans="1:10" s="75" customFormat="1" x14ac:dyDescent="0.25">
      <c r="A10" s="69">
        <v>1</v>
      </c>
      <c r="B10" s="70" t="s">
        <v>17</v>
      </c>
      <c r="C10" s="71" t="s">
        <v>16</v>
      </c>
      <c r="D10" s="70"/>
      <c r="E10" s="70"/>
      <c r="F10" s="72"/>
      <c r="G10" s="73">
        <f>0+G11+G13+G15</f>
        <v>0</v>
      </c>
      <c r="H10" s="73">
        <f>SUM(H11:H14)</f>
        <v>0</v>
      </c>
      <c r="I10" s="74"/>
      <c r="J10" s="74"/>
    </row>
    <row r="11" spans="1:10" x14ac:dyDescent="0.25">
      <c r="A11" s="17" t="s">
        <v>18</v>
      </c>
      <c r="B11" s="18" t="s">
        <v>235</v>
      </c>
      <c r="C11" s="19" t="s">
        <v>19</v>
      </c>
      <c r="D11" s="18">
        <v>1</v>
      </c>
      <c r="E11" s="18"/>
      <c r="F11" s="20"/>
      <c r="G11" s="21">
        <f>ROUND(D11*F11,0)</f>
        <v>0</v>
      </c>
      <c r="H11" s="21"/>
    </row>
    <row r="12" spans="1:10" s="9" customFormat="1" ht="116.25" customHeight="1" outlineLevel="1" x14ac:dyDescent="0.25">
      <c r="A12" s="22"/>
      <c r="B12" s="23" t="s">
        <v>120</v>
      </c>
      <c r="C12" s="24"/>
      <c r="D12" s="22"/>
      <c r="E12" s="22"/>
      <c r="F12" s="25"/>
      <c r="G12" s="26"/>
      <c r="H12" s="26"/>
      <c r="I12" s="27"/>
      <c r="J12" s="27"/>
    </row>
    <row r="13" spans="1:10" x14ac:dyDescent="0.25">
      <c r="A13" s="17" t="s">
        <v>20</v>
      </c>
      <c r="B13" s="28" t="s">
        <v>177</v>
      </c>
      <c r="C13" s="19" t="s">
        <v>21</v>
      </c>
      <c r="D13" s="18">
        <v>58</v>
      </c>
      <c r="E13" s="18"/>
      <c r="F13" s="20"/>
      <c r="G13" s="21">
        <f>ROUND(D13*F13,0)</f>
        <v>0</v>
      </c>
      <c r="H13" s="21"/>
    </row>
    <row r="14" spans="1:10" s="9" customFormat="1" ht="55.5" customHeight="1" outlineLevel="1" x14ac:dyDescent="0.25">
      <c r="A14" s="22"/>
      <c r="B14" s="23" t="s">
        <v>121</v>
      </c>
      <c r="C14" s="24"/>
      <c r="D14" s="22"/>
      <c r="E14" s="22"/>
      <c r="F14" s="25"/>
      <c r="G14" s="26"/>
      <c r="H14" s="26"/>
      <c r="I14" s="27"/>
      <c r="J14" s="27"/>
    </row>
    <row r="15" spans="1:10" x14ac:dyDescent="0.25">
      <c r="A15" s="17" t="s">
        <v>122</v>
      </c>
      <c r="B15" s="28" t="s">
        <v>236</v>
      </c>
      <c r="C15" s="19" t="s">
        <v>234</v>
      </c>
      <c r="D15" s="18">
        <v>12</v>
      </c>
      <c r="E15" s="18"/>
      <c r="F15" s="20"/>
      <c r="G15" s="21">
        <f>ROUND(D15*F15,0)</f>
        <v>0</v>
      </c>
      <c r="H15" s="21"/>
    </row>
    <row r="16" spans="1:10" s="9" customFormat="1" ht="20.25" customHeight="1" outlineLevel="1" x14ac:dyDescent="0.25">
      <c r="A16" s="22"/>
      <c r="B16" s="23" t="s">
        <v>237</v>
      </c>
      <c r="C16" s="24"/>
      <c r="D16" s="22"/>
      <c r="E16" s="22"/>
      <c r="F16" s="25"/>
      <c r="G16" s="26"/>
      <c r="H16" s="26"/>
      <c r="I16" s="27"/>
      <c r="J16" s="27"/>
    </row>
    <row r="17" spans="1:10" s="75" customFormat="1" ht="15" customHeight="1" x14ac:dyDescent="0.25">
      <c r="A17" s="69">
        <v>2</v>
      </c>
      <c r="B17" s="70" t="s">
        <v>22</v>
      </c>
      <c r="C17" s="71" t="s">
        <v>16</v>
      </c>
      <c r="D17" s="70"/>
      <c r="E17" s="70"/>
      <c r="F17" s="72"/>
      <c r="G17" s="73">
        <f>0+G18+G20+G22</f>
        <v>0</v>
      </c>
      <c r="H17" s="73">
        <f>SUM(H18:H23)</f>
        <v>0</v>
      </c>
      <c r="I17" s="74"/>
      <c r="J17" s="74"/>
    </row>
    <row r="18" spans="1:10" ht="15" customHeight="1" x14ac:dyDescent="0.25">
      <c r="A18" s="29" t="s">
        <v>23</v>
      </c>
      <c r="B18" s="30" t="s">
        <v>197</v>
      </c>
      <c r="C18" s="31" t="s">
        <v>27</v>
      </c>
      <c r="D18" s="30">
        <v>1</v>
      </c>
      <c r="E18" s="30"/>
      <c r="F18" s="32"/>
      <c r="G18" s="21">
        <f>ROUND(D18*F18,0)</f>
        <v>0</v>
      </c>
      <c r="H18" s="21"/>
    </row>
    <row r="19" spans="1:10" s="9" customFormat="1" ht="96" outlineLevel="1" x14ac:dyDescent="0.25">
      <c r="A19" s="22"/>
      <c r="B19" s="23" t="s">
        <v>25</v>
      </c>
      <c r="C19" s="24"/>
      <c r="D19" s="22"/>
      <c r="E19" s="22"/>
      <c r="F19" s="25"/>
      <c r="G19" s="26"/>
      <c r="H19" s="26"/>
      <c r="I19" s="27"/>
      <c r="J19" s="27"/>
    </row>
    <row r="20" spans="1:10" ht="15" customHeight="1" x14ac:dyDescent="0.25">
      <c r="A20" s="29" t="s">
        <v>26</v>
      </c>
      <c r="B20" s="30" t="s">
        <v>180</v>
      </c>
      <c r="C20" s="31" t="s">
        <v>27</v>
      </c>
      <c r="D20" s="30">
        <v>2</v>
      </c>
      <c r="E20" s="30"/>
      <c r="F20" s="32"/>
      <c r="G20" s="21">
        <f>ROUND(D20*F20,0)</f>
        <v>0</v>
      </c>
      <c r="H20" s="21"/>
    </row>
    <row r="21" spans="1:10" s="9" customFormat="1" ht="48" outlineLevel="1" x14ac:dyDescent="0.25">
      <c r="A21" s="22"/>
      <c r="B21" s="23" t="s">
        <v>34</v>
      </c>
      <c r="C21" s="24"/>
      <c r="D21" s="22"/>
      <c r="E21" s="22"/>
      <c r="F21" s="25"/>
      <c r="G21" s="26"/>
      <c r="H21" s="26"/>
      <c r="I21" s="27"/>
      <c r="J21" s="27"/>
    </row>
    <row r="22" spans="1:10" ht="15" customHeight="1" x14ac:dyDescent="0.25">
      <c r="A22" s="29" t="s">
        <v>29</v>
      </c>
      <c r="B22" s="30" t="s">
        <v>113</v>
      </c>
      <c r="C22" s="31" t="s">
        <v>21</v>
      </c>
      <c r="D22" s="30">
        <v>6</v>
      </c>
      <c r="E22" s="30"/>
      <c r="F22" s="32"/>
      <c r="G22" s="21">
        <f>ROUND(D22*F22,0)</f>
        <v>0</v>
      </c>
      <c r="H22" s="21"/>
    </row>
    <row r="23" spans="1:10" s="9" customFormat="1" ht="53.25" customHeight="1" outlineLevel="1" x14ac:dyDescent="0.25">
      <c r="A23" s="22"/>
      <c r="B23" s="23" t="s">
        <v>114</v>
      </c>
      <c r="C23" s="24"/>
      <c r="D23" s="22"/>
      <c r="E23" s="22"/>
      <c r="F23" s="25"/>
      <c r="G23" s="26"/>
      <c r="H23" s="26"/>
      <c r="I23" s="27"/>
      <c r="J23" s="27"/>
    </row>
    <row r="24" spans="1:10" s="75" customFormat="1" ht="15" customHeight="1" x14ac:dyDescent="0.25">
      <c r="A24" s="69">
        <v>3</v>
      </c>
      <c r="B24" s="70" t="s">
        <v>40</v>
      </c>
      <c r="C24" s="71" t="s">
        <v>16</v>
      </c>
      <c r="D24" s="70"/>
      <c r="E24" s="70"/>
      <c r="F24" s="72"/>
      <c r="G24" s="73">
        <f>0+G25+G27+G29+G31+G33+G35+G37</f>
        <v>0</v>
      </c>
      <c r="H24" s="73">
        <f>SUM(H25:H38)</f>
        <v>0</v>
      </c>
      <c r="I24" s="74"/>
      <c r="J24" s="74"/>
    </row>
    <row r="25" spans="1:10" ht="15" customHeight="1" x14ac:dyDescent="0.25">
      <c r="A25" s="29" t="s">
        <v>41</v>
      </c>
      <c r="B25" s="30" t="s">
        <v>183</v>
      </c>
      <c r="C25" s="31" t="s">
        <v>24</v>
      </c>
      <c r="D25" s="30">
        <v>8.5</v>
      </c>
      <c r="E25" s="30"/>
      <c r="F25" s="32"/>
      <c r="G25" s="21">
        <f>ROUND(D25*F25,0)</f>
        <v>0</v>
      </c>
      <c r="H25" s="21"/>
    </row>
    <row r="26" spans="1:10" s="9" customFormat="1" ht="149.25" customHeight="1" outlineLevel="1" x14ac:dyDescent="0.25">
      <c r="A26" s="22"/>
      <c r="B26" s="23" t="s">
        <v>42</v>
      </c>
      <c r="C26" s="24"/>
      <c r="D26" s="22"/>
      <c r="E26" s="22"/>
      <c r="F26" s="25"/>
      <c r="G26" s="26"/>
      <c r="H26" s="26"/>
      <c r="I26" s="27"/>
      <c r="J26" s="27"/>
    </row>
    <row r="27" spans="1:10" ht="15" customHeight="1" x14ac:dyDescent="0.25">
      <c r="A27" s="29" t="s">
        <v>43</v>
      </c>
      <c r="B27" s="30" t="s">
        <v>198</v>
      </c>
      <c r="C27" s="31" t="s">
        <v>27</v>
      </c>
      <c r="D27" s="30">
        <v>2</v>
      </c>
      <c r="E27" s="30"/>
      <c r="F27" s="32"/>
      <c r="G27" s="21">
        <f>ROUND(D27*F27,0)</f>
        <v>0</v>
      </c>
      <c r="H27" s="21"/>
    </row>
    <row r="28" spans="1:10" s="9" customFormat="1" ht="108" outlineLevel="1" x14ac:dyDescent="0.25">
      <c r="A28" s="22"/>
      <c r="B28" s="23" t="s">
        <v>45</v>
      </c>
      <c r="C28" s="24"/>
      <c r="D28" s="22"/>
      <c r="E28" s="22"/>
      <c r="F28" s="25"/>
      <c r="G28" s="26"/>
      <c r="H28" s="26"/>
      <c r="I28" s="27"/>
      <c r="J28" s="27"/>
    </row>
    <row r="29" spans="1:10" x14ac:dyDescent="0.25">
      <c r="A29" s="29" t="s">
        <v>44</v>
      </c>
      <c r="B29" s="30" t="s">
        <v>185</v>
      </c>
      <c r="C29" s="31" t="s">
        <v>27</v>
      </c>
      <c r="D29" s="30">
        <v>2</v>
      </c>
      <c r="E29" s="30"/>
      <c r="F29" s="32"/>
      <c r="G29" s="21">
        <f>ROUND(D29*F29,0)</f>
        <v>0</v>
      </c>
      <c r="H29" s="21"/>
    </row>
    <row r="30" spans="1:10" s="9" customFormat="1" ht="57" customHeight="1" outlineLevel="1" x14ac:dyDescent="0.25">
      <c r="A30" s="22"/>
      <c r="B30" s="23" t="s">
        <v>52</v>
      </c>
      <c r="C30" s="24"/>
      <c r="D30" s="22"/>
      <c r="E30" s="22"/>
      <c r="F30" s="25"/>
      <c r="G30" s="26"/>
      <c r="H30" s="26"/>
      <c r="I30" s="27"/>
      <c r="J30" s="27"/>
    </row>
    <row r="31" spans="1:10" x14ac:dyDescent="0.25">
      <c r="A31" s="29" t="s">
        <v>46</v>
      </c>
      <c r="B31" s="30" t="s">
        <v>54</v>
      </c>
      <c r="C31" s="31" t="s">
        <v>27</v>
      </c>
      <c r="D31" s="30">
        <v>2</v>
      </c>
      <c r="E31" s="30"/>
      <c r="F31" s="32"/>
      <c r="G31" s="21">
        <f>ROUND(D31*F31,0)</f>
        <v>0</v>
      </c>
      <c r="H31" s="21"/>
    </row>
    <row r="32" spans="1:10" s="9" customFormat="1" ht="27.75" customHeight="1" outlineLevel="1" x14ac:dyDescent="0.25">
      <c r="A32" s="22"/>
      <c r="B32" s="23" t="s">
        <v>55</v>
      </c>
      <c r="C32" s="24"/>
      <c r="D32" s="22"/>
      <c r="E32" s="22"/>
      <c r="F32" s="25"/>
      <c r="G32" s="26"/>
      <c r="H32" s="26"/>
      <c r="I32" s="27"/>
      <c r="J32" s="27"/>
    </row>
    <row r="33" spans="1:10" x14ac:dyDescent="0.25">
      <c r="A33" s="29" t="s">
        <v>47</v>
      </c>
      <c r="B33" s="30" t="s">
        <v>57</v>
      </c>
      <c r="C33" s="31" t="s">
        <v>27</v>
      </c>
      <c r="D33" s="30">
        <v>6</v>
      </c>
      <c r="E33" s="30"/>
      <c r="F33" s="32"/>
      <c r="G33" s="21">
        <f>ROUND(D33*F33,0)</f>
        <v>0</v>
      </c>
      <c r="H33" s="21"/>
    </row>
    <row r="34" spans="1:10" s="9" customFormat="1" ht="29.25" customHeight="1" outlineLevel="1" x14ac:dyDescent="0.25">
      <c r="A34" s="22"/>
      <c r="B34" s="23" t="s">
        <v>58</v>
      </c>
      <c r="C34" s="24"/>
      <c r="D34" s="22"/>
      <c r="E34" s="22"/>
      <c r="F34" s="25"/>
      <c r="G34" s="26"/>
      <c r="H34" s="26"/>
      <c r="I34" s="27"/>
      <c r="J34" s="27"/>
    </row>
    <row r="35" spans="1:10" s="9" customFormat="1" x14ac:dyDescent="0.25">
      <c r="A35" s="29" t="s">
        <v>50</v>
      </c>
      <c r="B35" s="30" t="s">
        <v>220</v>
      </c>
      <c r="C35" s="31" t="s">
        <v>27</v>
      </c>
      <c r="D35" s="30">
        <v>2</v>
      </c>
      <c r="E35" s="30"/>
      <c r="F35" s="32"/>
      <c r="G35" s="21">
        <f>ROUND(D35*F35,0)</f>
        <v>0</v>
      </c>
      <c r="H35" s="21"/>
      <c r="I35" s="2"/>
      <c r="J35" s="2"/>
    </row>
    <row r="36" spans="1:10" s="9" customFormat="1" ht="120" outlineLevel="1" x14ac:dyDescent="0.25">
      <c r="A36" s="22"/>
      <c r="B36" s="23" t="s">
        <v>61</v>
      </c>
      <c r="C36" s="24"/>
      <c r="D36" s="22"/>
      <c r="E36" s="22"/>
      <c r="F36" s="25"/>
      <c r="G36" s="26"/>
      <c r="H36" s="26"/>
      <c r="I36" s="27"/>
      <c r="J36" s="27"/>
    </row>
    <row r="37" spans="1:10" x14ac:dyDescent="0.25">
      <c r="A37" s="29" t="s">
        <v>51</v>
      </c>
      <c r="B37" s="30" t="s">
        <v>189</v>
      </c>
      <c r="C37" s="31" t="s">
        <v>19</v>
      </c>
      <c r="D37" s="30">
        <v>1</v>
      </c>
      <c r="E37" s="30"/>
      <c r="F37" s="32"/>
      <c r="G37" s="21">
        <f>ROUND(D37*F37,0)</f>
        <v>0</v>
      </c>
      <c r="H37" s="21"/>
    </row>
    <row r="38" spans="1:10" s="9" customFormat="1" outlineLevel="1" x14ac:dyDescent="0.25">
      <c r="A38" s="22"/>
      <c r="B38" s="23" t="s">
        <v>63</v>
      </c>
      <c r="C38" s="24"/>
      <c r="D38" s="22"/>
      <c r="E38" s="22"/>
      <c r="F38" s="25"/>
      <c r="G38" s="26"/>
      <c r="H38" s="26"/>
      <c r="I38" s="27"/>
      <c r="J38" s="27"/>
    </row>
    <row r="39" spans="1:10" s="75" customFormat="1" x14ac:dyDescent="0.25">
      <c r="A39" s="69">
        <v>4</v>
      </c>
      <c r="B39" s="70" t="s">
        <v>64</v>
      </c>
      <c r="C39" s="71" t="s">
        <v>16</v>
      </c>
      <c r="D39" s="70"/>
      <c r="E39" s="70"/>
      <c r="F39" s="72"/>
      <c r="G39" s="73">
        <f>0+G40+G42+G44+G46+G48</f>
        <v>0</v>
      </c>
      <c r="H39" s="73">
        <f>SUM(H40:H49)</f>
        <v>0</v>
      </c>
      <c r="I39" s="74"/>
      <c r="J39" s="74"/>
    </row>
    <row r="40" spans="1:10" x14ac:dyDescent="0.25">
      <c r="A40" s="29" t="s">
        <v>65</v>
      </c>
      <c r="B40" s="30" t="s">
        <v>66</v>
      </c>
      <c r="C40" s="31" t="s">
        <v>24</v>
      </c>
      <c r="D40" s="30">
        <v>20</v>
      </c>
      <c r="E40" s="30"/>
      <c r="F40" s="32"/>
      <c r="G40" s="21">
        <f>ROUND(D40*F40,0)</f>
        <v>0</v>
      </c>
      <c r="H40" s="21"/>
    </row>
    <row r="41" spans="1:10" s="9" customFormat="1" ht="108" outlineLevel="1" x14ac:dyDescent="0.25">
      <c r="A41" s="22"/>
      <c r="B41" s="23" t="s">
        <v>67</v>
      </c>
      <c r="C41" s="24"/>
      <c r="D41" s="22"/>
      <c r="E41" s="22"/>
      <c r="F41" s="25"/>
      <c r="G41" s="26"/>
      <c r="H41" s="26"/>
      <c r="I41" s="27"/>
      <c r="J41" s="27"/>
    </row>
    <row r="42" spans="1:10" x14ac:dyDescent="0.25">
      <c r="A42" s="29" t="s">
        <v>68</v>
      </c>
      <c r="B42" s="30" t="s">
        <v>69</v>
      </c>
      <c r="C42" s="31" t="s">
        <v>27</v>
      </c>
      <c r="D42" s="30">
        <v>3</v>
      </c>
      <c r="E42" s="30"/>
      <c r="F42" s="32"/>
      <c r="G42" s="21">
        <f>ROUND(D42*F42,0)</f>
        <v>0</v>
      </c>
      <c r="H42" s="21"/>
    </row>
    <row r="43" spans="1:10" s="9" customFormat="1" ht="120" outlineLevel="1" x14ac:dyDescent="0.25">
      <c r="A43" s="22"/>
      <c r="B43" s="23" t="s">
        <v>70</v>
      </c>
      <c r="C43" s="24"/>
      <c r="D43" s="22"/>
      <c r="E43" s="22"/>
      <c r="F43" s="25"/>
      <c r="G43" s="26"/>
      <c r="H43" s="26"/>
      <c r="I43" s="27"/>
      <c r="J43" s="27"/>
    </row>
    <row r="44" spans="1:10" x14ac:dyDescent="0.25">
      <c r="A44" s="29" t="s">
        <v>71</v>
      </c>
      <c r="B44" s="30" t="s">
        <v>72</v>
      </c>
      <c r="C44" s="31" t="s">
        <v>24</v>
      </c>
      <c r="D44" s="30">
        <v>8</v>
      </c>
      <c r="E44" s="30"/>
      <c r="F44" s="32"/>
      <c r="G44" s="21">
        <f>ROUND(D44*F44,0)</f>
        <v>0</v>
      </c>
      <c r="H44" s="21"/>
    </row>
    <row r="45" spans="1:10" s="9" customFormat="1" ht="120" outlineLevel="1" x14ac:dyDescent="0.25">
      <c r="A45" s="22"/>
      <c r="B45" s="23" t="s">
        <v>73</v>
      </c>
      <c r="C45" s="24"/>
      <c r="D45" s="22"/>
      <c r="E45" s="22"/>
      <c r="F45" s="25"/>
      <c r="G45" s="26"/>
      <c r="H45" s="26"/>
      <c r="I45" s="27"/>
      <c r="J45" s="27"/>
    </row>
    <row r="46" spans="1:10" x14ac:dyDescent="0.25">
      <c r="A46" s="29" t="s">
        <v>74</v>
      </c>
      <c r="B46" s="30" t="s">
        <v>75</v>
      </c>
      <c r="C46" s="31" t="s">
        <v>27</v>
      </c>
      <c r="D46" s="30">
        <v>4</v>
      </c>
      <c r="E46" s="30"/>
      <c r="F46" s="32"/>
      <c r="G46" s="21">
        <f>ROUND(D46*F46,0)</f>
        <v>0</v>
      </c>
      <c r="H46" s="21"/>
    </row>
    <row r="47" spans="1:10" s="9" customFormat="1" ht="36" outlineLevel="1" x14ac:dyDescent="0.25">
      <c r="A47" s="22"/>
      <c r="B47" s="23" t="s">
        <v>76</v>
      </c>
      <c r="C47" s="24"/>
      <c r="D47" s="22"/>
      <c r="E47" s="22"/>
      <c r="F47" s="25"/>
      <c r="G47" s="26"/>
      <c r="H47" s="26"/>
      <c r="I47" s="27"/>
      <c r="J47" s="27"/>
    </row>
    <row r="48" spans="1:10" x14ac:dyDescent="0.25">
      <c r="A48" s="29" t="s">
        <v>77</v>
      </c>
      <c r="B48" s="30" t="s">
        <v>78</v>
      </c>
      <c r="C48" s="31" t="s">
        <v>27</v>
      </c>
      <c r="D48" s="30">
        <v>1</v>
      </c>
      <c r="E48" s="30"/>
      <c r="F48" s="32"/>
      <c r="G48" s="21">
        <f>ROUND(D48*F48,0)</f>
        <v>0</v>
      </c>
      <c r="H48" s="21"/>
    </row>
    <row r="49" spans="1:10" s="9" customFormat="1" ht="36" outlineLevel="1" x14ac:dyDescent="0.25">
      <c r="A49" s="22"/>
      <c r="B49" s="23" t="s">
        <v>76</v>
      </c>
      <c r="C49" s="24"/>
      <c r="D49" s="22"/>
      <c r="E49" s="22"/>
      <c r="F49" s="25"/>
      <c r="G49" s="26"/>
      <c r="H49" s="26"/>
      <c r="I49" s="27"/>
      <c r="J49" s="27"/>
    </row>
    <row r="50" spans="1:10" s="75" customFormat="1" x14ac:dyDescent="0.25">
      <c r="A50" s="69">
        <v>5</v>
      </c>
      <c r="B50" s="70" t="s">
        <v>104</v>
      </c>
      <c r="C50" s="71" t="s">
        <v>16</v>
      </c>
      <c r="D50" s="70"/>
      <c r="E50" s="70"/>
      <c r="F50" s="72"/>
      <c r="G50" s="73">
        <f>0+G51+G53+G55+G57+G59+G61</f>
        <v>0</v>
      </c>
      <c r="H50" s="73">
        <f>SUM(H51:H62)</f>
        <v>0</v>
      </c>
      <c r="I50" s="74"/>
      <c r="J50" s="74"/>
    </row>
    <row r="51" spans="1:10" x14ac:dyDescent="0.25">
      <c r="A51" s="29" t="s">
        <v>105</v>
      </c>
      <c r="B51" s="30" t="s">
        <v>115</v>
      </c>
      <c r="C51" s="31" t="s">
        <v>27</v>
      </c>
      <c r="D51" s="30">
        <v>1</v>
      </c>
      <c r="E51" s="30"/>
      <c r="F51" s="32"/>
      <c r="G51" s="21">
        <f>ROUND(D51*F51,0)</f>
        <v>0</v>
      </c>
      <c r="H51" s="21"/>
    </row>
    <row r="52" spans="1:10" s="9" customFormat="1" ht="72" outlineLevel="1" x14ac:dyDescent="0.25">
      <c r="A52" s="22"/>
      <c r="B52" s="23" t="s">
        <v>116</v>
      </c>
      <c r="C52" s="24"/>
      <c r="D52" s="22"/>
      <c r="E52" s="22"/>
      <c r="F52" s="25"/>
      <c r="G52" s="26"/>
      <c r="H52" s="26"/>
      <c r="I52" s="27"/>
      <c r="J52" s="27"/>
    </row>
    <row r="53" spans="1:10" x14ac:dyDescent="0.25">
      <c r="A53" s="29" t="s">
        <v>106</v>
      </c>
      <c r="B53" s="30" t="s">
        <v>107</v>
      </c>
      <c r="C53" s="31" t="s">
        <v>27</v>
      </c>
      <c r="D53" s="30">
        <v>1</v>
      </c>
      <c r="E53" s="30"/>
      <c r="F53" s="32"/>
      <c r="G53" s="21">
        <f>ROUND(D53*F53,0)</f>
        <v>0</v>
      </c>
      <c r="H53" s="21"/>
    </row>
    <row r="54" spans="1:10" s="9" customFormat="1" ht="72" outlineLevel="1" x14ac:dyDescent="0.25">
      <c r="A54" s="22"/>
      <c r="B54" s="23" t="s">
        <v>108</v>
      </c>
      <c r="C54" s="24"/>
      <c r="D54" s="22"/>
      <c r="E54" s="22"/>
      <c r="F54" s="25"/>
      <c r="G54" s="26"/>
      <c r="H54" s="26"/>
      <c r="I54" s="27"/>
      <c r="J54" s="27"/>
    </row>
    <row r="55" spans="1:10" x14ac:dyDescent="0.25">
      <c r="A55" s="29" t="s">
        <v>109</v>
      </c>
      <c r="B55" s="30" t="s">
        <v>174</v>
      </c>
      <c r="C55" s="31" t="s">
        <v>27</v>
      </c>
      <c r="D55" s="30">
        <v>3</v>
      </c>
      <c r="E55" s="30"/>
      <c r="F55" s="32"/>
      <c r="G55" s="21">
        <f>ROUND(D55*F55,0)</f>
        <v>0</v>
      </c>
      <c r="H55" s="21"/>
    </row>
    <row r="56" spans="1:10" s="9" customFormat="1" ht="84" outlineLevel="1" x14ac:dyDescent="0.25">
      <c r="A56" s="22"/>
      <c r="B56" s="23" t="s">
        <v>175</v>
      </c>
      <c r="C56" s="24"/>
      <c r="D56" s="22"/>
      <c r="E56" s="22"/>
      <c r="F56" s="25"/>
      <c r="G56" s="26"/>
      <c r="H56" s="26"/>
      <c r="I56" s="27"/>
      <c r="J56" s="27"/>
    </row>
    <row r="57" spans="1:10" x14ac:dyDescent="0.25">
      <c r="A57" s="29" t="s">
        <v>134</v>
      </c>
      <c r="B57" s="30" t="s">
        <v>199</v>
      </c>
      <c r="C57" s="31" t="s">
        <v>27</v>
      </c>
      <c r="D57" s="30">
        <v>2</v>
      </c>
      <c r="E57" s="30"/>
      <c r="F57" s="32"/>
      <c r="G57" s="21">
        <f>ROUND(D57*F57,0)</f>
        <v>0</v>
      </c>
      <c r="H57" s="21"/>
    </row>
    <row r="58" spans="1:10" s="9" customFormat="1" outlineLevel="1" x14ac:dyDescent="0.25">
      <c r="A58" s="22"/>
      <c r="B58" s="23"/>
      <c r="C58" s="24"/>
      <c r="D58" s="22"/>
      <c r="E58" s="22"/>
      <c r="F58" s="25"/>
      <c r="G58" s="26"/>
      <c r="H58" s="26"/>
      <c r="I58" s="27"/>
      <c r="J58" s="27"/>
    </row>
    <row r="59" spans="1:10" x14ac:dyDescent="0.25">
      <c r="A59" s="29" t="s">
        <v>137</v>
      </c>
      <c r="B59" s="30" t="s">
        <v>200</v>
      </c>
      <c r="C59" s="31" t="s">
        <v>27</v>
      </c>
      <c r="D59" s="30">
        <v>1</v>
      </c>
      <c r="E59" s="30"/>
      <c r="F59" s="32"/>
      <c r="G59" s="21">
        <f>ROUND(D59*F59,0)</f>
        <v>0</v>
      </c>
      <c r="H59" s="21"/>
    </row>
    <row r="60" spans="1:10" s="9" customFormat="1" outlineLevel="1" x14ac:dyDescent="0.25">
      <c r="A60" s="22"/>
      <c r="B60" s="23"/>
      <c r="C60" s="24"/>
      <c r="D60" s="22"/>
      <c r="E60" s="22"/>
      <c r="F60" s="25"/>
      <c r="G60" s="26"/>
      <c r="H60" s="26"/>
      <c r="I60" s="27"/>
      <c r="J60" s="27"/>
    </row>
    <row r="61" spans="1:10" x14ac:dyDescent="0.25">
      <c r="A61" s="29" t="s">
        <v>140</v>
      </c>
      <c r="B61" s="30" t="s">
        <v>216</v>
      </c>
      <c r="C61" s="31" t="s">
        <v>27</v>
      </c>
      <c r="D61" s="30">
        <v>1</v>
      </c>
      <c r="E61" s="30"/>
      <c r="F61" s="32"/>
      <c r="G61" s="21">
        <f>ROUND(D61*F61,0)</f>
        <v>0</v>
      </c>
      <c r="H61" s="21"/>
    </row>
    <row r="62" spans="1:10" s="9" customFormat="1" outlineLevel="1" x14ac:dyDescent="0.25">
      <c r="A62" s="22"/>
      <c r="B62" s="23"/>
      <c r="C62" s="24"/>
      <c r="D62" s="22"/>
      <c r="E62" s="22"/>
      <c r="F62" s="25"/>
      <c r="G62" s="26"/>
      <c r="H62" s="26"/>
      <c r="I62" s="27"/>
      <c r="J62" s="27"/>
    </row>
    <row r="63" spans="1:10" s="68" customFormat="1" x14ac:dyDescent="0.25">
      <c r="A63" s="63"/>
      <c r="B63" s="64" t="s">
        <v>15</v>
      </c>
      <c r="C63" s="65" t="s">
        <v>16</v>
      </c>
      <c r="D63" s="64"/>
      <c r="E63" s="64"/>
      <c r="F63" s="66"/>
      <c r="G63" s="62">
        <f>G9</f>
        <v>0</v>
      </c>
      <c r="H63" s="62">
        <f>H9</f>
        <v>0</v>
      </c>
      <c r="I63" s="67"/>
      <c r="J63" s="67"/>
    </row>
  </sheetData>
  <pageMargins left="0.23622047244094491" right="0.23622047244094491" top="0.74803149606299213" bottom="0.74803149606299213" header="0.31496062992125984" footer="0.31496062992125984"/>
  <pageSetup paperSize="9" scale="54" fitToHeight="2" orientation="portrait" r:id="rId1"/>
  <rowBreaks count="1" manualBreakCount="1">
    <brk id="38"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1"/>
  <sheetViews>
    <sheetView view="pageBreakPreview" zoomScaleNormal="100" zoomScaleSheetLayoutView="100" workbookViewId="0">
      <selection activeCell="F10" sqref="F10"/>
    </sheetView>
  </sheetViews>
  <sheetFormatPr defaultColWidth="9.140625" defaultRowHeight="15" outlineLevelRow="1" x14ac:dyDescent="0.25"/>
  <cols>
    <col min="1" max="1" width="9.140625" style="2"/>
    <col min="2" max="2" width="92.42578125" style="2" customWidth="1"/>
    <col min="3" max="3" width="8.5703125" style="3" customWidth="1"/>
    <col min="4" max="5" width="9.140625" style="2"/>
    <col min="6" max="6" width="17.85546875" style="4" customWidth="1"/>
    <col min="7" max="8" width="18.140625" style="5" customWidth="1"/>
    <col min="9" max="10" width="9.140625" style="2"/>
    <col min="11" max="16384" width="9.140625" style="6"/>
  </cols>
  <sheetData>
    <row r="1" spans="1:10" x14ac:dyDescent="0.25">
      <c r="B1" s="2" t="s">
        <v>0</v>
      </c>
    </row>
    <row r="3" spans="1:10" x14ac:dyDescent="0.25">
      <c r="B3" s="2" t="s">
        <v>1</v>
      </c>
    </row>
    <row r="4" spans="1:10" x14ac:dyDescent="0.25">
      <c r="B4" s="7" t="s">
        <v>201</v>
      </c>
      <c r="G4" s="8"/>
    </row>
    <row r="5" spans="1:10" x14ac:dyDescent="0.25">
      <c r="G5" s="8"/>
    </row>
    <row r="6" spans="1:10" s="39" customFormat="1" ht="12.75" x14ac:dyDescent="0.2">
      <c r="A6" s="35"/>
      <c r="B6" s="35"/>
      <c r="C6" s="36"/>
      <c r="D6" s="35"/>
      <c r="E6" s="35"/>
      <c r="F6" s="37"/>
      <c r="G6" s="38"/>
      <c r="H6" s="38"/>
      <c r="I6" s="35"/>
      <c r="J6" s="35"/>
    </row>
    <row r="7" spans="1:10" s="40" customFormat="1" ht="12.75" x14ac:dyDescent="0.2">
      <c r="A7" s="35"/>
      <c r="B7" s="35"/>
      <c r="C7" s="36"/>
      <c r="D7" s="35"/>
      <c r="E7" s="35"/>
      <c r="F7" s="37"/>
      <c r="G7" s="38"/>
      <c r="H7" s="38"/>
      <c r="I7" s="35"/>
      <c r="J7" s="35"/>
    </row>
    <row r="8" spans="1:10" s="45" customFormat="1" ht="25.5" x14ac:dyDescent="0.25">
      <c r="A8" s="41" t="s">
        <v>9</v>
      </c>
      <c r="B8" s="42" t="s">
        <v>10</v>
      </c>
      <c r="C8" s="43" t="s">
        <v>11</v>
      </c>
      <c r="D8" s="10" t="s">
        <v>239</v>
      </c>
      <c r="E8" s="10" t="s">
        <v>240</v>
      </c>
      <c r="F8" s="44" t="s">
        <v>13</v>
      </c>
      <c r="G8" s="14" t="s">
        <v>227</v>
      </c>
      <c r="H8" s="14" t="s">
        <v>228</v>
      </c>
    </row>
    <row r="9" spans="1:10" s="51" customFormat="1" collapsed="1" x14ac:dyDescent="0.2">
      <c r="A9" s="46" t="s">
        <v>14</v>
      </c>
      <c r="B9" s="47" t="s">
        <v>202</v>
      </c>
      <c r="C9" s="48" t="s">
        <v>16</v>
      </c>
      <c r="D9" s="47"/>
      <c r="E9" s="47"/>
      <c r="F9" s="49"/>
      <c r="G9" s="62">
        <f>0+G10+G12+G14</f>
        <v>0</v>
      </c>
      <c r="H9" s="62">
        <f>0+H10+H12+H14</f>
        <v>0</v>
      </c>
      <c r="I9" s="50"/>
      <c r="J9" s="50"/>
    </row>
    <row r="10" spans="1:10" s="40" customFormat="1" collapsed="1" x14ac:dyDescent="0.2">
      <c r="A10" s="52" t="s">
        <v>203</v>
      </c>
      <c r="B10" s="53" t="s">
        <v>209</v>
      </c>
      <c r="C10" s="43" t="s">
        <v>27</v>
      </c>
      <c r="D10" s="54">
        <v>1</v>
      </c>
      <c r="E10" s="54">
        <v>1</v>
      </c>
      <c r="F10" s="55"/>
      <c r="G10" s="21">
        <f>ROUND(D10*F10,0)</f>
        <v>0</v>
      </c>
      <c r="H10" s="21">
        <f>ROUND(E10*F10,0)</f>
        <v>0</v>
      </c>
      <c r="I10" s="35"/>
      <c r="J10" s="35"/>
    </row>
    <row r="11" spans="1:10" s="39" customFormat="1" ht="91.5" customHeight="1" outlineLevel="1" x14ac:dyDescent="0.2">
      <c r="A11" s="56"/>
      <c r="B11" s="57" t="s">
        <v>222</v>
      </c>
      <c r="C11" s="58"/>
      <c r="D11" s="56"/>
      <c r="E11" s="56"/>
      <c r="F11" s="59"/>
      <c r="G11" s="60"/>
      <c r="H11" s="60"/>
      <c r="I11" s="61"/>
      <c r="J11" s="61"/>
    </row>
    <row r="12" spans="1:10" s="40" customFormat="1" x14ac:dyDescent="0.2">
      <c r="A12" s="52" t="s">
        <v>204</v>
      </c>
      <c r="B12" s="53" t="s">
        <v>208</v>
      </c>
      <c r="C12" s="43" t="s">
        <v>27</v>
      </c>
      <c r="D12" s="54">
        <v>1</v>
      </c>
      <c r="E12" s="54"/>
      <c r="F12" s="55"/>
      <c r="G12" s="21">
        <f>ROUND(D12*F12,0)</f>
        <v>0</v>
      </c>
      <c r="H12" s="21">
        <f>ROUND(E12*F12,0)</f>
        <v>0</v>
      </c>
      <c r="I12" s="35"/>
      <c r="J12" s="35"/>
    </row>
    <row r="13" spans="1:10" s="39" customFormat="1" ht="110.25" customHeight="1" outlineLevel="1" x14ac:dyDescent="0.2">
      <c r="A13" s="56"/>
      <c r="B13" s="57" t="s">
        <v>205</v>
      </c>
      <c r="C13" s="58"/>
      <c r="D13" s="56"/>
      <c r="E13" s="56"/>
      <c r="F13" s="59"/>
      <c r="G13" s="60"/>
      <c r="H13" s="60"/>
      <c r="I13" s="61"/>
      <c r="J13" s="61"/>
    </row>
    <row r="14" spans="1:10" s="40" customFormat="1" x14ac:dyDescent="0.2">
      <c r="A14" s="52" t="s">
        <v>206</v>
      </c>
      <c r="B14" s="57" t="s">
        <v>207</v>
      </c>
      <c r="C14" s="43" t="s">
        <v>27</v>
      </c>
      <c r="D14" s="54">
        <v>2</v>
      </c>
      <c r="E14" s="54">
        <v>1</v>
      </c>
      <c r="F14" s="55"/>
      <c r="G14" s="21">
        <f>ROUND(D14*F14,0)</f>
        <v>0</v>
      </c>
      <c r="H14" s="21">
        <f>ROUND(E14*F14,0)</f>
        <v>0</v>
      </c>
      <c r="I14" s="35"/>
      <c r="J14" s="35"/>
    </row>
    <row r="15" spans="1:10" s="39" customFormat="1" ht="48.75" customHeight="1" outlineLevel="1" x14ac:dyDescent="0.2">
      <c r="A15" s="56"/>
      <c r="B15" s="57" t="s">
        <v>221</v>
      </c>
      <c r="C15" s="58"/>
      <c r="D15" s="56"/>
      <c r="E15" s="56"/>
      <c r="F15" s="59"/>
      <c r="G15" s="60"/>
      <c r="H15" s="60"/>
      <c r="I15" s="61"/>
      <c r="J15" s="61"/>
    </row>
    <row r="16" spans="1:10" s="16" customFormat="1" x14ac:dyDescent="0.25">
      <c r="A16" s="63"/>
      <c r="B16" s="64" t="s">
        <v>15</v>
      </c>
      <c r="C16" s="65" t="s">
        <v>16</v>
      </c>
      <c r="D16" s="64"/>
      <c r="E16" s="64"/>
      <c r="F16" s="66"/>
      <c r="G16" s="62">
        <f>G9</f>
        <v>0</v>
      </c>
      <c r="H16" s="62">
        <f>H9</f>
        <v>0</v>
      </c>
      <c r="I16" s="7"/>
      <c r="J16" s="7"/>
    </row>
    <row r="17" spans="1:10" s="9" customFormat="1" ht="15" customHeight="1" x14ac:dyDescent="0.25">
      <c r="A17" s="2"/>
      <c r="B17" s="2"/>
      <c r="C17" s="3"/>
      <c r="D17" s="2"/>
      <c r="E17" s="2"/>
      <c r="F17" s="4"/>
      <c r="G17" s="5"/>
      <c r="H17" s="5"/>
      <c r="I17" s="2"/>
      <c r="J17" s="2"/>
    </row>
    <row r="18" spans="1:10" ht="15" customHeight="1" x14ac:dyDescent="0.25"/>
    <row r="19" spans="1:10" s="9" customFormat="1" ht="15" customHeight="1" x14ac:dyDescent="0.25">
      <c r="A19" s="2"/>
      <c r="B19" s="2"/>
      <c r="C19" s="3"/>
      <c r="D19" s="2"/>
      <c r="E19" s="2"/>
      <c r="F19" s="4"/>
      <c r="G19" s="5"/>
      <c r="H19" s="5"/>
      <c r="I19" s="2"/>
      <c r="J19" s="2"/>
    </row>
    <row r="20" spans="1:10" ht="15" customHeight="1" x14ac:dyDescent="0.25"/>
    <row r="21" spans="1:10" ht="15" customHeight="1" x14ac:dyDescent="0.25"/>
    <row r="22" spans="1:10" s="9" customFormat="1" ht="15" customHeight="1" x14ac:dyDescent="0.25">
      <c r="A22" s="2"/>
      <c r="B22" s="2"/>
      <c r="C22" s="3"/>
      <c r="D22" s="2"/>
      <c r="E22" s="2"/>
      <c r="F22" s="4"/>
      <c r="G22" s="5"/>
      <c r="H22" s="5"/>
      <c r="I22" s="2"/>
      <c r="J22" s="2"/>
    </row>
    <row r="23" spans="1:10" ht="15" customHeight="1" x14ac:dyDescent="0.25"/>
    <row r="24" spans="1:10" s="9" customFormat="1" ht="15" customHeight="1" x14ac:dyDescent="0.25">
      <c r="A24" s="2"/>
      <c r="B24" s="2"/>
      <c r="C24" s="3"/>
      <c r="D24" s="2"/>
      <c r="E24" s="2"/>
      <c r="F24" s="4"/>
      <c r="G24" s="5"/>
      <c r="H24" s="5"/>
      <c r="I24" s="2"/>
      <c r="J24" s="2"/>
    </row>
    <row r="28" spans="1:10" s="9" customFormat="1" ht="15" customHeight="1" x14ac:dyDescent="0.25">
      <c r="A28" s="2"/>
      <c r="B28" s="2"/>
      <c r="C28" s="3"/>
      <c r="D28" s="2"/>
      <c r="E28" s="2"/>
      <c r="F28" s="4"/>
      <c r="G28" s="5"/>
      <c r="H28" s="5"/>
      <c r="I28" s="2"/>
      <c r="J28" s="2"/>
    </row>
    <row r="31" spans="1:10" s="9" customFormat="1" x14ac:dyDescent="0.25">
      <c r="A31" s="2"/>
      <c r="B31" s="2"/>
      <c r="C31" s="3"/>
      <c r="D31" s="2"/>
      <c r="E31" s="2"/>
      <c r="F31" s="4"/>
      <c r="G31" s="5"/>
      <c r="H31" s="5"/>
      <c r="I31" s="2"/>
      <c r="J31" s="2"/>
    </row>
  </sheetData>
  <pageMargins left="0.23622047244094491" right="0.23622047244094491" top="0.74803149606299213" bottom="0.74803149606299213" header="0.31496062992125984" footer="0.31496062992125984"/>
  <pageSetup paperSize="9" scale="54" orientation="portrait" r:id="rId1"/>
  <rowBreaks count="1" manualBreakCount="1">
    <brk id="2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vt:i4>
      </vt:variant>
    </vt:vector>
  </HeadingPairs>
  <TitlesOfParts>
    <vt:vector size="8" baseType="lpstr">
      <vt:lpstr>Souhrn</vt:lpstr>
      <vt:lpstr>Víceúčelový bazén</vt:lpstr>
      <vt:lpstr>Dětský bazén</vt:lpstr>
      <vt:lpstr>Brodítka a sprchy</vt:lpstr>
      <vt:lpstr>'Brodítka a sprchy'!Oblast_tisku</vt:lpstr>
      <vt:lpstr>'Dětský bazén'!Oblast_tisku</vt:lpstr>
      <vt:lpstr>Souhrn!Oblast_tisku</vt:lpstr>
      <vt:lpstr>'Víceúčelový bazén'!Oblast_tisku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Křivan</dc:creator>
  <cp:lastPrinted>2019-03-07T12:03:17Z</cp:lastPrinted>
  <dcterms:created xsi:type="dcterms:W3CDTF">2016-02-27T06:39:00Z</dcterms:created>
  <dcterms:modified xsi:type="dcterms:W3CDTF">2019-03-13T21:20:05Z</dcterms:modified>
</cp:coreProperties>
</file>